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281" windowWidth="15180" windowHeight="11640" tabRatio="588" activeTab="2"/>
  </bookViews>
  <sheets>
    <sheet name="таблица 1" sheetId="1" r:id="rId1"/>
    <sheet name="Расшифровка" sheetId="2" r:id="rId2"/>
    <sheet name="Расшифровка изменений" sheetId="3" r:id="rId3"/>
  </sheets>
  <definedNames>
    <definedName name="_xlnm.Print_Area" localSheetId="1">'Расшифровка'!$A$1:$J$29</definedName>
    <definedName name="_xlnm.Print_Area" localSheetId="0">'таблица 1'!$A$1:$J$61</definedName>
  </definedNames>
  <calcPr fullCalcOnLoad="1"/>
</workbook>
</file>

<file path=xl/sharedStrings.xml><?xml version="1.0" encoding="utf-8"?>
<sst xmlns="http://schemas.openxmlformats.org/spreadsheetml/2006/main" count="150" uniqueCount="129">
  <si>
    <t>тыс. рублей</t>
  </si>
  <si>
    <t>Исполнитель, (код) тел.</t>
  </si>
  <si>
    <t>Всего</t>
  </si>
  <si>
    <t>1. Заработная плата (211)</t>
  </si>
  <si>
    <t>3. Начисления на оплату труда (213)</t>
  </si>
  <si>
    <t>4. Услуги связи (221)</t>
  </si>
  <si>
    <t>5. Транспортные услуги (222)</t>
  </si>
  <si>
    <t>6. Коммунальные услуги (223)</t>
  </si>
  <si>
    <t>7. Арендная плата за пользование имуществом (224)</t>
  </si>
  <si>
    <t>8. Услуги по содержанию имущества (225)</t>
  </si>
  <si>
    <t>9. Прочие услуги (226)</t>
  </si>
  <si>
    <t>10. Обслуживание долговых обязательств (230)</t>
  </si>
  <si>
    <t>14. Прочие расходы (290)</t>
  </si>
  <si>
    <t>15. Увеличение стоимости основных средств (310)</t>
  </si>
  <si>
    <t>16. Увеличение стоимости нематериальных активов (320)</t>
  </si>
  <si>
    <t>17. Увеличение стоимости материальных запасов (340)</t>
  </si>
  <si>
    <t xml:space="preserve">2. Прочие выплаты (212) </t>
  </si>
  <si>
    <t>11. Безвозмездные и безвозвратные перечисления организациям (240) (стр.21+стр.22+стр.23+стр.24)</t>
  </si>
  <si>
    <t xml:space="preserve">           Налог на прибыль организаций</t>
  </si>
  <si>
    <t xml:space="preserve">           Налог на доходы физических лиц</t>
  </si>
  <si>
    <t xml:space="preserve">           Налог на имущество физических лиц</t>
  </si>
  <si>
    <t xml:space="preserve">           Земельный налог</t>
  </si>
  <si>
    <t xml:space="preserve">           Иные налоговые доходы</t>
  </si>
  <si>
    <t xml:space="preserve">           Неналоговые доходы</t>
  </si>
  <si>
    <t xml:space="preserve">       - субсидии транспортным предприятиям</t>
  </si>
  <si>
    <t xml:space="preserve">           Полученные кредиты</t>
  </si>
  <si>
    <t xml:space="preserve">           Погашенные кредиты</t>
  </si>
  <si>
    <t xml:space="preserve">           Возврат кредитов</t>
  </si>
  <si>
    <t xml:space="preserve">           Предоставление кредитов</t>
  </si>
  <si>
    <t xml:space="preserve">    Прочие источники</t>
  </si>
  <si>
    <t>13. Социальное обеспечение (260)</t>
  </si>
  <si>
    <t xml:space="preserve">    1. НАЛОГОВЫЕ И НЕНАЛОГОВЫЕ ДОХОДЫ, в том числе (стр.3+…+стр.8):</t>
  </si>
  <si>
    <t>Уменьшение 
(со знаком плюс)</t>
  </si>
  <si>
    <t>Увеличение
(со знаком плюс)</t>
  </si>
  <si>
    <t xml:space="preserve">       - благоустройство</t>
  </si>
  <si>
    <t>12. Перечисления другим бюджетам бюджетной системы РФ (251)</t>
  </si>
  <si>
    <t>№ стр.</t>
  </si>
  <si>
    <t>Руководитель уполномоченного органа местного самоуправления</t>
  </si>
  <si>
    <t xml:space="preserve">                     в т.ч. свободные остатки на начало года</t>
  </si>
  <si>
    <t xml:space="preserve">                     в т.ч. свободные остатки на конец года</t>
  </si>
  <si>
    <t xml:space="preserve">       - прочие</t>
  </si>
  <si>
    <t xml:space="preserve">       - субсидии ЖКХ 
(в т.ч. возмещение разницы в тарифах по баням, погребение)</t>
  </si>
  <si>
    <t>8=4+7</t>
  </si>
  <si>
    <t>7=5-6</t>
  </si>
  <si>
    <t>Изменения, предусмотренные законопроектом 
о внесении изменений в бюджет</t>
  </si>
  <si>
    <t>РАСХОДЫ, в том числе:</t>
  </si>
  <si>
    <t>ПОКАЗАТЕЛЬ</t>
  </si>
  <si>
    <t xml:space="preserve">           ФФП районов и городских округов (ЦСР 1812711)</t>
  </si>
  <si>
    <t xml:space="preserve">           ФФП поселений (ЦСР 1812712)</t>
  </si>
  <si>
    <t xml:space="preserve">           Дотация на сбалансированность (ЦСР 1812721,1815010, 1817511)</t>
  </si>
  <si>
    <t xml:space="preserve">           Субвенция муниципальным районам для предоставления дотации поселениям (ЦСР 1817601)</t>
  </si>
  <si>
    <r>
      <rPr>
        <i/>
        <u val="single"/>
        <sz val="10"/>
        <rFont val="Times New Roman"/>
        <family val="1"/>
      </rPr>
      <t>Справочно:</t>
    </r>
    <r>
      <rPr>
        <sz val="10"/>
        <rFont val="Times New Roman"/>
        <family val="1"/>
      </rPr>
      <t xml:space="preserve">
(для муниципальных районов)</t>
    </r>
  </si>
  <si>
    <t>Приложение 1, таблица 1
к соглашению о мерах по повышению эффективности использования бюджетных средств и увеличению поступлений налоговых и неналоговых доходов местного бюджета
от                         №</t>
  </si>
  <si>
    <t>№ п/п</t>
  </si>
  <si>
    <t>Целевая статья</t>
  </si>
  <si>
    <t>1</t>
  </si>
  <si>
    <t>2</t>
  </si>
  <si>
    <t>3</t>
  </si>
  <si>
    <t>ВСЕГО</t>
  </si>
  <si>
    <t>4</t>
  </si>
  <si>
    <t>5</t>
  </si>
  <si>
    <t>6</t>
  </si>
  <si>
    <t>7</t>
  </si>
  <si>
    <t>Мун. программа № 2</t>
  </si>
  <si>
    <t>и т.д.</t>
  </si>
  <si>
    <t>в том числе</t>
  </si>
  <si>
    <t>Совет депутатов</t>
  </si>
  <si>
    <t>Финансовое управлений</t>
  </si>
  <si>
    <t>и т.д. по отраслям</t>
  </si>
  <si>
    <t>Приложение 1, таблица 2
к соглашению о мерах по повышению эффективности использования бюджетных средств и увеличению поступлений налоговых и неналоговых доходов местного бюджета
от                         №</t>
  </si>
  <si>
    <t>Приложение 1, таблица 3
к соглашению о мерах по повышению эффективности использования бюджетных средств и увеличению поступлений налоговых и неналоговых доходов местного бюджета
от                         №</t>
  </si>
  <si>
    <r>
      <t xml:space="preserve">Консолидированный бюджет 
</t>
    </r>
    <r>
      <rPr>
        <i/>
        <sz val="10"/>
        <rFont val="Times New Roman"/>
        <family val="1"/>
      </rPr>
      <t>с учетом законопроекта</t>
    </r>
  </si>
  <si>
    <r>
      <t xml:space="preserve">Бюджетные ассигнования 
</t>
    </r>
    <r>
      <rPr>
        <i/>
        <sz val="10"/>
        <rFont val="Times New Roman"/>
        <family val="1"/>
      </rPr>
      <t>с учетом законопроекта</t>
    </r>
  </si>
  <si>
    <t>8</t>
  </si>
  <si>
    <t>9</t>
  </si>
  <si>
    <r>
      <t xml:space="preserve">Консолидированный бюджет </t>
    </r>
    <r>
      <rPr>
        <i/>
        <sz val="10"/>
        <rFont val="Times New Roman"/>
        <family val="1"/>
      </rPr>
      <t>(уточненный)</t>
    </r>
  </si>
  <si>
    <t xml:space="preserve">    3. Средства, передаваемые на выполнение полномочий поселений (для муниципальных районов)</t>
  </si>
  <si>
    <t xml:space="preserve">    4. Возврат остатков субсидий на иные цели АУ, БУ прошлых лет</t>
  </si>
  <si>
    <t xml:space="preserve">    5. СУБСИДИИ, СУБВЕНЦИИ И ИНЫЕ МБТ, ИМЕЮЩИЕ ЦЕЛЕВОЕ НАЗНАЧЕНИЕ</t>
  </si>
  <si>
    <t xml:space="preserve">    6. Доходы от возврата остатков субсидий, субвенций и иных МБТ, имеющих целевое назначение, прошлых лет (КБК 00218)</t>
  </si>
  <si>
    <r>
      <t xml:space="preserve">    7. Возврат остатков субсидий, субвенций и иных МБТ, имеющих целевое назначение, прошлых лет (КБК 000219) (</t>
    </r>
    <r>
      <rPr>
        <b/>
        <sz val="10"/>
        <rFont val="Times New Roman"/>
        <family val="1"/>
      </rPr>
      <t>со знаком минус)</t>
    </r>
  </si>
  <si>
    <t xml:space="preserve">    8. ПРОЧИЕ БЕЗВОЗМЕЗДНЫЕ ПОСТУПЛЕНИЯ (КБК 000207)</t>
  </si>
  <si>
    <t xml:space="preserve">    2. ФИНАНСОВАЯ ПОМОЩЬ, в том числе (стр.10+…+стр.13):</t>
  </si>
  <si>
    <r>
      <t xml:space="preserve">ДОХОДЫ БЮДЖЕТА, в том числе </t>
    </r>
    <r>
      <rPr>
        <sz val="10"/>
        <rFont val="Times New Roman"/>
        <family val="1"/>
      </rPr>
      <t>(стр.2+стр.9+стр.14+…+стр.19):</t>
    </r>
  </si>
  <si>
    <t>РАСХОДЫ, в том числе (стр.21+стр.22):</t>
  </si>
  <si>
    <t>ПРОФИЦИТ (со знаком "+"), ДЕФИЦИТ (со знаком "-") 
(стр.1-стр.20)</t>
  </si>
  <si>
    <t>ИСТОЧНИКИ ФИНАНСИРОВАНИЯ ДЕФИЦИТА (стр.48+стр.53+стр.56+стр.59+стр.62)</t>
  </si>
  <si>
    <t xml:space="preserve">    Изменение остатков средств, в том числе (стр.49-стр.51):</t>
  </si>
  <si>
    <t xml:space="preserve">    Кредиты кредитных организаций, в том числе (стр.54-стр.55):</t>
  </si>
  <si>
    <t xml:space="preserve">    Бюджетные кредиты предоставленные, в том числе (стр.60-стр.61):</t>
  </si>
  <si>
    <t xml:space="preserve">    Бюджетные кредиты из краевого бюджета, в том числе (стр.57-стр58):</t>
  </si>
  <si>
    <t>Мероприятие № 1</t>
  </si>
  <si>
    <t>Мероприятие № 2</t>
  </si>
  <si>
    <t>Мероприятие № 3</t>
  </si>
  <si>
    <t>Наименование мероприятия
(содержание мероприятия - виды работ, услуг, затрат)</t>
  </si>
  <si>
    <t>1. Расходы на выплаты персоналу (ВР 100)</t>
  </si>
  <si>
    <t>2. Закупка товаров, работ и услуг (ВР 200)</t>
  </si>
  <si>
    <t>3. Социальное обеспечение и иные выплаты населению (ВР 300)</t>
  </si>
  <si>
    <t>4. Капитальные вложения (ВР 400)</t>
  </si>
  <si>
    <t>5. Межбюджетные трансферты (ВР 500)</t>
  </si>
  <si>
    <t>7. Обслуживание муниципального долга (ВР 700)</t>
  </si>
  <si>
    <t>8. Иные бюджетные средства (ВР 800), в т.ч.:</t>
  </si>
  <si>
    <t xml:space="preserve">           Остатки на начало года, всего:</t>
  </si>
  <si>
    <t xml:space="preserve">           Остатки на конец года, всего:</t>
  </si>
  <si>
    <t>Вид расходов
(АУ, БУ по соответствующим)</t>
  </si>
  <si>
    <t>КОСГУ</t>
  </si>
  <si>
    <t>6. Предоставление субсидий АУ, БУ (ВР 600)</t>
  </si>
  <si>
    <t xml:space="preserve">     8.1. Исполнение судебных актов (ВР 830)</t>
  </si>
  <si>
    <t xml:space="preserve">     8.2. Уплата налогов, сборов и иных платежей (ВР 850)</t>
  </si>
  <si>
    <t xml:space="preserve">     8.3. Резервные средства (ВР 870)</t>
  </si>
  <si>
    <r>
      <t xml:space="preserve">    II </t>
    </r>
    <r>
      <rPr>
        <sz val="10"/>
        <rFont val="Times New Roman"/>
        <family val="1"/>
      </rPr>
      <t>за счет собственных доходов, доходов от рыночных продаж товаров и услуг, финансовой помощи (стр.23+…+стр.30)</t>
    </r>
  </si>
  <si>
    <r>
      <t xml:space="preserve">    I </t>
    </r>
    <r>
      <rPr>
        <sz val="10"/>
        <rFont val="Times New Roman"/>
        <family val="1"/>
      </rPr>
      <t>за счет субсидий, субвенций и иных межбюджетных трансфертов, имеющих целевое назначение, прочих безвозмездных поступлений (КБК 000207), безвозмездных поступлений от предпринимательской и иной приносящей доход деятельности</t>
    </r>
  </si>
  <si>
    <t xml:space="preserve">Свод изменений к проекту решения о внесении изменений в бюджет Новогородского сельсовета Иланского района </t>
  </si>
  <si>
    <t>Бюджетные ассигнования на 
1 января 2016г. (решение о бюджете 
от 25.12.2015 № 5-16р)</t>
  </si>
  <si>
    <t>Бюджетные ассигнования с учетом внесенных изменений на "11" 03. 2016г. (решение о бюджете 
от11.03.2016г. №6-19р)</t>
  </si>
  <si>
    <r>
      <t xml:space="preserve">Свод изменений к проекту решения о внесении изменений в бюджет  Новогородского сельсовета  
в части </t>
    </r>
    <r>
      <rPr>
        <b/>
        <u val="single"/>
        <sz val="14"/>
        <rFont val="Times New Roman"/>
        <family val="1"/>
      </rPr>
      <t>200</t>
    </r>
    <r>
      <rPr>
        <b/>
        <sz val="12"/>
        <rFont val="Times New Roman"/>
        <family val="1"/>
      </rPr>
      <t xml:space="preserve"> и </t>
    </r>
    <r>
      <rPr>
        <b/>
        <u val="single"/>
        <sz val="14"/>
        <rFont val="Times New Roman"/>
        <family val="1"/>
      </rPr>
      <t>600</t>
    </r>
    <r>
      <rPr>
        <b/>
        <sz val="12"/>
        <rFont val="Times New Roman"/>
        <family val="1"/>
      </rPr>
      <t xml:space="preserve"> видов расходов за исключением целевых средств из краевого бюджета</t>
    </r>
  </si>
  <si>
    <t xml:space="preserve">Бюджетные ассигнования на 
1 января 2016г. (решение о бюджете  от 25.12.2015 №5-16р)
</t>
  </si>
  <si>
    <t>Бюджетные ассигнования с учетом внесенных изменений на 
"11"  03. 2016г. (решение о бюджете 
от11.03.2016г. 
№6-19 р)</t>
  </si>
  <si>
    <t>Расшифровка изменений к проекту решения о внесении изменений в бюджет Новогородского сельсовета   за исключением целевых средств из краевого бюджета</t>
  </si>
  <si>
    <t>Реализация мероприятия по содержанию и обслуживанию уличных сетей электроснабжения в рамках основных мероприятий муниципальной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</si>
  <si>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340</t>
  </si>
  <si>
    <t>0190090030</t>
  </si>
  <si>
    <t xml:space="preserve">Предоставление иных межбюджетных трансфертов на реализацию меропрятий по строительству (приобретению) жилья, предоставляемого молодым семьям и молодым специалистам по договорам найма жилого помещения в рамках  основных мероприятий муниципальной программы 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края" </t>
  </si>
  <si>
    <t>0503</t>
  </si>
  <si>
    <t>1003</t>
  </si>
  <si>
    <t>251</t>
  </si>
  <si>
    <t>0190097000</t>
  </si>
  <si>
    <t>Новогородский сельсовет</t>
  </si>
  <si>
    <r>
      <rPr>
        <b/>
        <sz val="9"/>
        <rFont val="Times New Roman"/>
        <family val="1"/>
      </rPr>
      <t>Мун. программа № 1</t>
    </r>
    <r>
      <rPr>
        <sz val="9"/>
        <rFont val="Times New Roman"/>
        <family val="1"/>
      </rPr>
      <t>: Муниципальная программа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</si>
</sst>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0"/>
    <numFmt numFmtId="170" formatCode="#,##0.0"/>
    <numFmt numFmtId="171" formatCode="0.0%"/>
    <numFmt numFmtId="172" formatCode="?"/>
    <numFmt numFmtId="173" formatCode="#,##0_ ;[Red]\-#,##0\ "/>
    <numFmt numFmtId="174" formatCode="#,##0.0_ ;[Red]\-#,##0.0\ 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i/>
      <sz val="10"/>
      <name val="Times New Roman Cyr"/>
      <family val="0"/>
    </font>
    <font>
      <i/>
      <sz val="10"/>
      <name val="Times New Roman"/>
      <family val="1"/>
    </font>
    <font>
      <sz val="10"/>
      <name val="Arial"/>
      <family val="2"/>
    </font>
    <font>
      <i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0" fillId="0" borderId="0">
      <alignment/>
      <protection/>
    </xf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7" fillId="0" borderId="10" xfId="0" applyNumberFormat="1" applyFont="1" applyBorder="1" applyAlignment="1" applyProtection="1">
      <alignment horizontal="left" vertical="center" wrapText="1" indent="1"/>
      <protection hidden="1"/>
    </xf>
    <xf numFmtId="0" fontId="8" fillId="0" borderId="10" xfId="0" applyNumberFormat="1" applyFont="1" applyBorder="1" applyAlignment="1" applyProtection="1">
      <alignment horizontal="left" vertical="center" wrapText="1" indent="1"/>
      <protection hidden="1"/>
    </xf>
    <xf numFmtId="0" fontId="7" fillId="0" borderId="11" xfId="0" applyNumberFormat="1" applyFont="1" applyBorder="1" applyAlignment="1" applyProtection="1">
      <alignment horizontal="left" vertical="center" wrapText="1" indent="1"/>
      <protection hidden="1"/>
    </xf>
    <xf numFmtId="0" fontId="7" fillId="0" borderId="12" xfId="0" applyNumberFormat="1" applyFont="1" applyBorder="1" applyAlignment="1" applyProtection="1">
      <alignment horizontal="left" vertical="center" wrapText="1" indent="1"/>
      <protection hidden="1"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170" fontId="6" fillId="0" borderId="14" xfId="0" applyNumberFormat="1" applyFont="1" applyBorder="1" applyAlignment="1" applyProtection="1">
      <alignment horizontal="center" vertical="center" wrapText="1"/>
      <protection/>
    </xf>
    <xf numFmtId="170" fontId="6" fillId="0" borderId="15" xfId="0" applyNumberFormat="1" applyFont="1" applyBorder="1" applyAlignment="1" applyProtection="1">
      <alignment horizontal="center" vertical="center" wrapText="1"/>
      <protection/>
    </xf>
    <xf numFmtId="170" fontId="6" fillId="0" borderId="16" xfId="0" applyNumberFormat="1" applyFont="1" applyBorder="1" applyAlignment="1" applyProtection="1">
      <alignment horizontal="center" vertical="center" wrapText="1"/>
      <protection/>
    </xf>
    <xf numFmtId="0" fontId="6" fillId="0" borderId="17" xfId="0" applyNumberFormat="1" applyFont="1" applyBorder="1" applyAlignment="1" applyProtection="1">
      <alignment horizontal="center" vertical="center" wrapText="1"/>
      <protection/>
    </xf>
    <xf numFmtId="0" fontId="6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19" xfId="0" applyNumberFormat="1" applyFont="1" applyBorder="1" applyAlignment="1" applyProtection="1">
      <alignment horizontal="center" vertical="center" wrapText="1"/>
      <protection/>
    </xf>
    <xf numFmtId="0" fontId="6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21" xfId="0" applyNumberFormat="1" applyFont="1" applyBorder="1" applyAlignment="1" applyProtection="1">
      <alignment horizontal="center" vertical="center" wrapText="1"/>
      <protection/>
    </xf>
    <xf numFmtId="0" fontId="6" fillId="0" borderId="22" xfId="0" applyNumberFormat="1" applyFont="1" applyBorder="1" applyAlignment="1" applyProtection="1">
      <alignment horizontal="center" vertical="center" wrapText="1"/>
      <protection/>
    </xf>
    <xf numFmtId="0" fontId="6" fillId="0" borderId="23" xfId="0" applyNumberFormat="1" applyFont="1" applyBorder="1" applyAlignment="1" applyProtection="1">
      <alignment horizontal="center" vertical="center" wrapText="1"/>
      <protection/>
    </xf>
    <xf numFmtId="170" fontId="2" fillId="32" borderId="24" xfId="0" applyNumberFormat="1" applyFont="1" applyFill="1" applyBorder="1" applyAlignment="1" applyProtection="1">
      <alignment horizontal="left" vertical="center" wrapText="1"/>
      <protection/>
    </xf>
    <xf numFmtId="0" fontId="6" fillId="32" borderId="25" xfId="0" applyNumberFormat="1" applyFont="1" applyFill="1" applyBorder="1" applyAlignment="1" applyProtection="1">
      <alignment horizontal="center" vertical="center" wrapText="1"/>
      <protection/>
    </xf>
    <xf numFmtId="173" fontId="2" fillId="32" borderId="22" xfId="0" applyNumberFormat="1" applyFont="1" applyFill="1" applyBorder="1" applyAlignment="1" applyProtection="1">
      <alignment horizontal="right" vertical="center" wrapText="1"/>
      <protection/>
    </xf>
    <xf numFmtId="173" fontId="2" fillId="32" borderId="26" xfId="0" applyNumberFormat="1" applyFont="1" applyFill="1" applyBorder="1" applyAlignment="1" applyProtection="1">
      <alignment horizontal="right" vertical="center" wrapText="1"/>
      <protection/>
    </xf>
    <xf numFmtId="173" fontId="2" fillId="32" borderId="27" xfId="0" applyNumberFormat="1" applyFont="1" applyFill="1" applyBorder="1" applyAlignment="1" applyProtection="1">
      <alignment horizontal="right" vertical="center" wrapText="1"/>
      <protection/>
    </xf>
    <xf numFmtId="173" fontId="2" fillId="32" borderId="23" xfId="0" applyNumberFormat="1" applyFont="1" applyFill="1" applyBorder="1" applyAlignment="1" applyProtection="1">
      <alignment horizontal="right" vertical="center" wrapText="1"/>
      <protection/>
    </xf>
    <xf numFmtId="170" fontId="6" fillId="32" borderId="11" xfId="0" applyNumberFormat="1" applyFont="1" applyFill="1" applyBorder="1" applyAlignment="1" applyProtection="1">
      <alignment horizontal="left" vertical="center" wrapText="1"/>
      <protection/>
    </xf>
    <xf numFmtId="0" fontId="6" fillId="32" borderId="28" xfId="0" applyNumberFormat="1" applyFont="1" applyFill="1" applyBorder="1" applyAlignment="1" applyProtection="1">
      <alignment horizontal="center" vertical="center" wrapText="1"/>
      <protection/>
    </xf>
    <xf numFmtId="173" fontId="2" fillId="32" borderId="29" xfId="0" applyNumberFormat="1" applyFont="1" applyFill="1" applyBorder="1" applyAlignment="1" applyProtection="1">
      <alignment horizontal="right" vertical="center" wrapText="1"/>
      <protection/>
    </xf>
    <xf numFmtId="173" fontId="2" fillId="32" borderId="30" xfId="0" applyNumberFormat="1" applyFont="1" applyFill="1" applyBorder="1" applyAlignment="1" applyProtection="1">
      <alignment horizontal="right" vertical="center" wrapText="1"/>
      <protection/>
    </xf>
    <xf numFmtId="173" fontId="2" fillId="32" borderId="31" xfId="0" applyNumberFormat="1" applyFont="1" applyFill="1" applyBorder="1" applyAlignment="1" applyProtection="1">
      <alignment horizontal="right" vertical="center" wrapText="1"/>
      <protection/>
    </xf>
    <xf numFmtId="170" fontId="6" fillId="0" borderId="10" xfId="0" applyNumberFormat="1" applyFont="1" applyBorder="1" applyAlignment="1" applyProtection="1">
      <alignment horizontal="left" vertical="center" wrapText="1"/>
      <protection/>
    </xf>
    <xf numFmtId="0" fontId="6" fillId="0" borderId="32" xfId="0" applyNumberFormat="1" applyFont="1" applyBorder="1" applyAlignment="1" applyProtection="1">
      <alignment horizontal="center" vertical="center" wrapText="1"/>
      <protection/>
    </xf>
    <xf numFmtId="173" fontId="6" fillId="0" borderId="33" xfId="0" applyNumberFormat="1" applyFont="1" applyBorder="1" applyAlignment="1" applyProtection="1">
      <alignment horizontal="right" vertical="center" wrapText="1"/>
      <protection/>
    </xf>
    <xf numFmtId="173" fontId="6" fillId="0" borderId="34" xfId="0" applyNumberFormat="1" applyFont="1" applyBorder="1" applyAlignment="1" applyProtection="1">
      <alignment horizontal="right" vertical="center" wrapText="1"/>
      <protection/>
    </xf>
    <xf numFmtId="173" fontId="6" fillId="32" borderId="34" xfId="0" applyNumberFormat="1" applyFont="1" applyFill="1" applyBorder="1" applyAlignment="1" applyProtection="1">
      <alignment horizontal="right" vertical="center" wrapText="1"/>
      <protection/>
    </xf>
    <xf numFmtId="173" fontId="6" fillId="32" borderId="35" xfId="0" applyNumberFormat="1" applyFont="1" applyFill="1" applyBorder="1" applyAlignment="1" applyProtection="1">
      <alignment horizontal="right" vertical="center" wrapText="1"/>
      <protection/>
    </xf>
    <xf numFmtId="173" fontId="6" fillId="0" borderId="36" xfId="0" applyNumberFormat="1" applyFont="1" applyBorder="1" applyAlignment="1" applyProtection="1">
      <alignment horizontal="right" vertical="center" wrapText="1"/>
      <protection/>
    </xf>
    <xf numFmtId="170" fontId="6" fillId="32" borderId="10" xfId="0" applyNumberFormat="1" applyFont="1" applyFill="1" applyBorder="1" applyAlignment="1" applyProtection="1">
      <alignment horizontal="left" vertical="center" wrapText="1"/>
      <protection/>
    </xf>
    <xf numFmtId="0" fontId="6" fillId="32" borderId="32" xfId="0" applyNumberFormat="1" applyFont="1" applyFill="1" applyBorder="1" applyAlignment="1" applyProtection="1">
      <alignment horizontal="center" vertical="center" wrapText="1"/>
      <protection/>
    </xf>
    <xf numFmtId="173" fontId="2" fillId="32" borderId="33" xfId="0" applyNumberFormat="1" applyFont="1" applyFill="1" applyBorder="1" applyAlignment="1" applyProtection="1">
      <alignment horizontal="right" vertical="center" wrapText="1"/>
      <protection/>
    </xf>
    <xf numFmtId="173" fontId="2" fillId="32" borderId="37" xfId="0" applyNumberFormat="1" applyFont="1" applyFill="1" applyBorder="1" applyAlignment="1" applyProtection="1">
      <alignment horizontal="right" vertical="center" wrapText="1"/>
      <protection/>
    </xf>
    <xf numFmtId="173" fontId="2" fillId="32" borderId="35" xfId="0" applyNumberFormat="1" applyFont="1" applyFill="1" applyBorder="1" applyAlignment="1" applyProtection="1">
      <alignment horizontal="right" vertical="center" wrapText="1"/>
      <protection/>
    </xf>
    <xf numFmtId="173" fontId="2" fillId="32" borderId="36" xfId="0" applyNumberFormat="1" applyFont="1" applyFill="1" applyBorder="1" applyAlignment="1" applyProtection="1">
      <alignment horizontal="right" vertical="center" wrapText="1"/>
      <protection/>
    </xf>
    <xf numFmtId="173" fontId="6" fillId="0" borderId="37" xfId="0" applyNumberFormat="1" applyFont="1" applyBorder="1" applyAlignment="1" applyProtection="1">
      <alignment horizontal="right" vertical="center" wrapText="1"/>
      <protection/>
    </xf>
    <xf numFmtId="170" fontId="6" fillId="0" borderId="33" xfId="0" applyNumberFormat="1" applyFont="1" applyBorder="1" applyAlignment="1" applyProtection="1">
      <alignment horizontal="left" vertical="center" wrapText="1"/>
      <protection/>
    </xf>
    <xf numFmtId="173" fontId="2" fillId="32" borderId="34" xfId="0" applyNumberFormat="1" applyFont="1" applyFill="1" applyBorder="1" applyAlignment="1" applyProtection="1">
      <alignment horizontal="right" vertical="center" wrapText="1"/>
      <protection/>
    </xf>
    <xf numFmtId="170" fontId="2" fillId="0" borderId="29" xfId="0" applyNumberFormat="1" applyFont="1" applyBorder="1" applyAlignment="1" applyProtection="1">
      <alignment horizontal="left" vertical="center" wrapText="1"/>
      <protection/>
    </xf>
    <xf numFmtId="0" fontId="6" fillId="0" borderId="28" xfId="0" applyNumberFormat="1" applyFont="1" applyBorder="1" applyAlignment="1" applyProtection="1">
      <alignment horizontal="center" vertical="center" wrapText="1"/>
      <protection/>
    </xf>
    <xf numFmtId="170" fontId="2" fillId="32" borderId="33" xfId="0" applyNumberFormat="1" applyFont="1" applyFill="1" applyBorder="1" applyAlignment="1" applyProtection="1">
      <alignment horizontal="left" vertical="center" wrapText="1"/>
      <protection/>
    </xf>
    <xf numFmtId="173" fontId="6" fillId="32" borderId="30" xfId="0" applyNumberFormat="1" applyFont="1" applyFill="1" applyBorder="1" applyAlignment="1" applyProtection="1">
      <alignment horizontal="right" vertical="center" wrapText="1"/>
      <protection/>
    </xf>
    <xf numFmtId="0" fontId="6" fillId="32" borderId="38" xfId="0" applyNumberFormat="1" applyFont="1" applyFill="1" applyBorder="1" applyAlignment="1" applyProtection="1">
      <alignment horizontal="center" vertical="center" wrapText="1"/>
      <protection/>
    </xf>
    <xf numFmtId="173" fontId="6" fillId="32" borderId="39" xfId="0" applyNumberFormat="1" applyFont="1" applyFill="1" applyBorder="1" applyAlignment="1" applyProtection="1">
      <alignment horizontal="right" vertical="center" wrapText="1"/>
      <protection/>
    </xf>
    <xf numFmtId="173" fontId="6" fillId="32" borderId="40" xfId="0" applyNumberFormat="1" applyFont="1" applyFill="1" applyBorder="1" applyAlignment="1" applyProtection="1">
      <alignment horizontal="right" vertical="center" wrapText="1"/>
      <protection/>
    </xf>
    <xf numFmtId="173" fontId="6" fillId="32" borderId="41" xfId="0" applyNumberFormat="1" applyFont="1" applyFill="1" applyBorder="1" applyAlignment="1" applyProtection="1">
      <alignment horizontal="right" vertical="center" wrapText="1"/>
      <protection/>
    </xf>
    <xf numFmtId="173" fontId="6" fillId="32" borderId="29" xfId="0" applyNumberFormat="1" applyFont="1" applyFill="1" applyBorder="1" applyAlignment="1" applyProtection="1">
      <alignment horizontal="right" vertical="center" wrapText="1"/>
      <protection/>
    </xf>
    <xf numFmtId="173" fontId="6" fillId="32" borderId="42" xfId="0" applyNumberFormat="1" applyFont="1" applyFill="1" applyBorder="1" applyAlignment="1" applyProtection="1">
      <alignment horizontal="right" vertical="center" wrapText="1"/>
      <protection/>
    </xf>
    <xf numFmtId="173" fontId="6" fillId="32" borderId="43" xfId="0" applyNumberFormat="1" applyFont="1" applyFill="1" applyBorder="1" applyAlignment="1" applyProtection="1">
      <alignment horizontal="right" vertical="center" wrapText="1"/>
      <protection/>
    </xf>
    <xf numFmtId="170" fontId="9" fillId="0" borderId="10" xfId="0" applyNumberFormat="1" applyFont="1" applyBorder="1" applyAlignment="1" applyProtection="1">
      <alignment horizontal="left" vertical="center" wrapText="1"/>
      <protection/>
    </xf>
    <xf numFmtId="173" fontId="9" fillId="32" borderId="34" xfId="0" applyNumberFormat="1" applyFont="1" applyFill="1" applyBorder="1" applyAlignment="1" applyProtection="1">
      <alignment horizontal="right" vertical="center" wrapText="1"/>
      <protection/>
    </xf>
    <xf numFmtId="173" fontId="9" fillId="32" borderId="35" xfId="0" applyNumberFormat="1" applyFont="1" applyFill="1" applyBorder="1" applyAlignment="1" applyProtection="1">
      <alignment horizontal="right" vertical="center" wrapText="1"/>
      <protection/>
    </xf>
    <xf numFmtId="170" fontId="6" fillId="0" borderId="12" xfId="0" applyNumberFormat="1" applyFont="1" applyBorder="1" applyAlignment="1" applyProtection="1">
      <alignment horizontal="left" vertical="center" wrapText="1"/>
      <protection/>
    </xf>
    <xf numFmtId="173" fontId="6" fillId="32" borderId="14" xfId="0" applyNumberFormat="1" applyFont="1" applyFill="1" applyBorder="1" applyAlignment="1" applyProtection="1">
      <alignment horizontal="right" vertical="center" wrapText="1"/>
      <protection/>
    </xf>
    <xf numFmtId="173" fontId="6" fillId="32" borderId="44" xfId="0" applyNumberFormat="1" applyFont="1" applyFill="1" applyBorder="1" applyAlignment="1" applyProtection="1">
      <alignment horizontal="right" vertical="center" wrapText="1"/>
      <protection/>
    </xf>
    <xf numFmtId="170" fontId="6" fillId="0" borderId="0" xfId="0" applyNumberFormat="1" applyFont="1" applyAlignment="1" applyProtection="1">
      <alignment horizontal="left" vertical="center" wrapText="1"/>
      <protection locked="0"/>
    </xf>
    <xf numFmtId="0" fontId="6" fillId="0" borderId="0" xfId="0" applyNumberFormat="1" applyFont="1" applyAlignment="1" applyProtection="1">
      <alignment horizontal="center" vertical="center" wrapText="1"/>
      <protection locked="0"/>
    </xf>
    <xf numFmtId="170" fontId="6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right"/>
      <protection locked="0"/>
    </xf>
    <xf numFmtId="170" fontId="6" fillId="0" borderId="0" xfId="0" applyNumberFormat="1" applyFont="1" applyAlignment="1" applyProtection="1">
      <alignment horizontal="right" vertical="center" wrapText="1"/>
      <protection locked="0"/>
    </xf>
    <xf numFmtId="173" fontId="6" fillId="0" borderId="33" xfId="0" applyNumberFormat="1" applyFont="1" applyBorder="1" applyAlignment="1" applyProtection="1">
      <alignment horizontal="right" vertical="center" wrapText="1"/>
      <protection locked="0"/>
    </xf>
    <xf numFmtId="173" fontId="6" fillId="0" borderId="34" xfId="0" applyNumberFormat="1" applyFont="1" applyBorder="1" applyAlignment="1" applyProtection="1">
      <alignment horizontal="right" vertical="center" wrapText="1"/>
      <protection locked="0"/>
    </xf>
    <xf numFmtId="173" fontId="6" fillId="0" borderId="36" xfId="0" applyNumberFormat="1" applyFont="1" applyBorder="1" applyAlignment="1" applyProtection="1">
      <alignment horizontal="right" vertical="center" wrapText="1"/>
      <protection locked="0"/>
    </xf>
    <xf numFmtId="173" fontId="6" fillId="0" borderId="10" xfId="0" applyNumberFormat="1" applyFont="1" applyBorder="1" applyAlignment="1" applyProtection="1">
      <alignment horizontal="right" vertical="center" wrapText="1"/>
      <protection locked="0"/>
    </xf>
    <xf numFmtId="173" fontId="6" fillId="0" borderId="37" xfId="0" applyNumberFormat="1" applyFont="1" applyBorder="1" applyAlignment="1" applyProtection="1">
      <alignment horizontal="right" vertical="center" wrapText="1"/>
      <protection locked="0"/>
    </xf>
    <xf numFmtId="173" fontId="2" fillId="0" borderId="10" xfId="0" applyNumberFormat="1" applyFont="1" applyBorder="1" applyAlignment="1" applyProtection="1">
      <alignment horizontal="right" vertical="center" wrapText="1"/>
      <protection locked="0"/>
    </xf>
    <xf numFmtId="173" fontId="2" fillId="0" borderId="34" xfId="0" applyNumberFormat="1" applyFont="1" applyBorder="1" applyAlignment="1" applyProtection="1">
      <alignment horizontal="right" vertical="center" wrapText="1"/>
      <protection locked="0"/>
    </xf>
    <xf numFmtId="173" fontId="2" fillId="0" borderId="37" xfId="0" applyNumberFormat="1" applyFont="1" applyBorder="1" applyAlignment="1" applyProtection="1">
      <alignment horizontal="right" vertical="center" wrapText="1"/>
      <protection locked="0"/>
    </xf>
    <xf numFmtId="173" fontId="2" fillId="0" borderId="33" xfId="0" applyNumberFormat="1" applyFont="1" applyBorder="1" applyAlignment="1" applyProtection="1">
      <alignment horizontal="right" vertical="center" wrapText="1"/>
      <protection locked="0"/>
    </xf>
    <xf numFmtId="173" fontId="2" fillId="0" borderId="36" xfId="0" applyNumberFormat="1" applyFont="1" applyBorder="1" applyAlignment="1" applyProtection="1">
      <alignment horizontal="right" vertical="center" wrapText="1"/>
      <protection locked="0"/>
    </xf>
    <xf numFmtId="173" fontId="6" fillId="0" borderId="29" xfId="0" applyNumberFormat="1" applyFont="1" applyBorder="1" applyAlignment="1" applyProtection="1">
      <alignment horizontal="right" vertical="center" wrapText="1"/>
      <protection locked="0"/>
    </xf>
    <xf numFmtId="173" fontId="6" fillId="0" borderId="30" xfId="0" applyNumberFormat="1" applyFont="1" applyBorder="1" applyAlignment="1" applyProtection="1">
      <alignment horizontal="right" vertical="center" wrapText="1"/>
      <protection locked="0"/>
    </xf>
    <xf numFmtId="173" fontId="9" fillId="0" borderId="33" xfId="0" applyNumberFormat="1" applyFont="1" applyBorder="1" applyAlignment="1" applyProtection="1">
      <alignment horizontal="right" vertical="center" wrapText="1"/>
      <protection locked="0"/>
    </xf>
    <xf numFmtId="173" fontId="9" fillId="0" borderId="34" xfId="0" applyNumberFormat="1" applyFont="1" applyBorder="1" applyAlignment="1" applyProtection="1">
      <alignment horizontal="right" vertical="center" wrapText="1"/>
      <protection locked="0"/>
    </xf>
    <xf numFmtId="173" fontId="9" fillId="0" borderId="36" xfId="0" applyNumberFormat="1" applyFont="1" applyBorder="1" applyAlignment="1" applyProtection="1">
      <alignment horizontal="right" vertical="center" wrapText="1"/>
      <protection locked="0"/>
    </xf>
    <xf numFmtId="173" fontId="6" fillId="0" borderId="45" xfId="0" applyNumberFormat="1" applyFont="1" applyBorder="1" applyAlignment="1" applyProtection="1">
      <alignment horizontal="right" vertical="center" wrapText="1"/>
      <protection locked="0"/>
    </xf>
    <xf numFmtId="173" fontId="6" fillId="0" borderId="14" xfId="0" applyNumberFormat="1" applyFont="1" applyBorder="1" applyAlignment="1" applyProtection="1">
      <alignment horizontal="right" vertical="center" wrapText="1"/>
      <protection locked="0"/>
    </xf>
    <xf numFmtId="173" fontId="6" fillId="0" borderId="46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73" fontId="6" fillId="0" borderId="47" xfId="0" applyNumberFormat="1" applyFont="1" applyBorder="1" applyAlignment="1" applyProtection="1">
      <alignment horizontal="right" vertical="center" wrapText="1"/>
      <protection locked="0"/>
    </xf>
    <xf numFmtId="173" fontId="6" fillId="0" borderId="48" xfId="0" applyNumberFormat="1" applyFont="1" applyBorder="1" applyAlignment="1" applyProtection="1">
      <alignment horizontal="right" vertical="center" wrapText="1"/>
      <protection locked="0"/>
    </xf>
    <xf numFmtId="173" fontId="6" fillId="0" borderId="34" xfId="0" applyNumberFormat="1" applyFont="1" applyFill="1" applyBorder="1" applyAlignment="1" applyProtection="1">
      <alignment horizontal="right" vertical="center" wrapText="1"/>
      <protection locked="0"/>
    </xf>
    <xf numFmtId="173" fontId="6" fillId="0" borderId="49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50" xfId="0" applyNumberFormat="1" applyFont="1" applyBorder="1" applyAlignment="1" applyProtection="1">
      <alignment horizontal="center" vertical="center" wrapText="1"/>
      <protection/>
    </xf>
    <xf numFmtId="0" fontId="6" fillId="0" borderId="51" xfId="0" applyNumberFormat="1" applyFont="1" applyBorder="1" applyAlignment="1" applyProtection="1">
      <alignment horizontal="center" vertical="center" wrapText="1"/>
      <protection/>
    </xf>
    <xf numFmtId="173" fontId="2" fillId="32" borderId="51" xfId="0" applyNumberFormat="1" applyFont="1" applyFill="1" applyBorder="1" applyAlignment="1" applyProtection="1">
      <alignment horizontal="right" vertical="center" wrapText="1"/>
      <protection/>
    </xf>
    <xf numFmtId="173" fontId="6" fillId="32" borderId="48" xfId="0" applyNumberFormat="1" applyFont="1" applyFill="1" applyBorder="1" applyAlignment="1" applyProtection="1">
      <alignment horizontal="right" vertical="center" wrapText="1"/>
      <protection/>
    </xf>
    <xf numFmtId="173" fontId="6" fillId="0" borderId="48" xfId="0" applyNumberFormat="1" applyFont="1" applyBorder="1" applyAlignment="1" applyProtection="1">
      <alignment horizontal="right" vertical="center" wrapText="1"/>
      <protection/>
    </xf>
    <xf numFmtId="173" fontId="6" fillId="32" borderId="52" xfId="0" applyNumberFormat="1" applyFont="1" applyFill="1" applyBorder="1" applyAlignment="1" applyProtection="1">
      <alignment horizontal="right" vertical="center" wrapText="1"/>
      <protection/>
    </xf>
    <xf numFmtId="173" fontId="6" fillId="32" borderId="49" xfId="0" applyNumberFormat="1" applyFont="1" applyFill="1" applyBorder="1" applyAlignment="1" applyProtection="1">
      <alignment horizontal="right" vertical="center" wrapText="1"/>
      <protection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right" vertical="center"/>
    </xf>
    <xf numFmtId="170" fontId="6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34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170" fontId="2" fillId="0" borderId="3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2" fillId="0" borderId="34" xfId="0" applyNumberFormat="1" applyFont="1" applyFill="1" applyBorder="1" applyAlignment="1" applyProtection="1">
      <alignment horizontal="left" vertical="center" wrapText="1"/>
      <protection/>
    </xf>
    <xf numFmtId="49" fontId="2" fillId="0" borderId="34" xfId="0" applyNumberFormat="1" applyFont="1" applyFill="1" applyBorder="1" applyAlignment="1">
      <alignment horizontal="center" vertical="center" wrapText="1"/>
    </xf>
    <xf numFmtId="170" fontId="2" fillId="0" borderId="34" xfId="0" applyNumberFormat="1" applyFont="1" applyFill="1" applyBorder="1" applyAlignment="1">
      <alignment horizontal="right" vertical="center" wrapText="1"/>
    </xf>
    <xf numFmtId="170" fontId="6" fillId="0" borderId="34" xfId="0" applyNumberFormat="1" applyFont="1" applyFill="1" applyBorder="1" applyAlignment="1">
      <alignment horizontal="right" vertical="center" wrapText="1"/>
    </xf>
    <xf numFmtId="49" fontId="6" fillId="0" borderId="34" xfId="0" applyNumberFormat="1" applyFont="1" applyFill="1" applyBorder="1" applyAlignment="1" applyProtection="1">
      <alignment horizontal="left" vertical="center" wrapText="1"/>
      <protection/>
    </xf>
    <xf numFmtId="170" fontId="6" fillId="0" borderId="34" xfId="0" applyNumberFormat="1" applyFont="1" applyFill="1" applyBorder="1" applyAlignment="1">
      <alignment horizontal="center" vertical="center" wrapText="1"/>
    </xf>
    <xf numFmtId="170" fontId="12" fillId="0" borderId="34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/>
    </xf>
    <xf numFmtId="173" fontId="2" fillId="32" borderId="39" xfId="0" applyNumberFormat="1" applyFont="1" applyFill="1" applyBorder="1" applyAlignment="1" applyProtection="1">
      <alignment horizontal="right" vertical="center" wrapText="1"/>
      <protection/>
    </xf>
    <xf numFmtId="173" fontId="2" fillId="32" borderId="53" xfId="0" applyNumberFormat="1" applyFont="1" applyFill="1" applyBorder="1" applyAlignment="1" applyProtection="1">
      <alignment horizontal="right" vertical="center" wrapText="1"/>
      <protection/>
    </xf>
    <xf numFmtId="173" fontId="6" fillId="0" borderId="33" xfId="0" applyNumberFormat="1" applyFont="1" applyBorder="1" applyAlignment="1" applyProtection="1">
      <alignment horizontal="center" vertical="center" wrapText="1"/>
      <protection locked="0"/>
    </xf>
    <xf numFmtId="173" fontId="6" fillId="0" borderId="3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73" fontId="6" fillId="0" borderId="34" xfId="0" applyNumberFormat="1" applyFont="1" applyBorder="1" applyAlignment="1" applyProtection="1">
      <alignment horizontal="center" vertical="center" wrapText="1"/>
      <protection/>
    </xf>
    <xf numFmtId="173" fontId="6" fillId="0" borderId="36" xfId="0" applyNumberFormat="1" applyFont="1" applyBorder="1" applyAlignment="1" applyProtection="1">
      <alignment horizontal="center" vertical="center" wrapText="1"/>
      <protection/>
    </xf>
    <xf numFmtId="173" fontId="6" fillId="0" borderId="37" xfId="0" applyNumberFormat="1" applyFont="1" applyBorder="1" applyAlignment="1" applyProtection="1">
      <alignment horizontal="center" vertical="center" wrapText="1"/>
      <protection/>
    </xf>
    <xf numFmtId="173" fontId="6" fillId="0" borderId="38" xfId="0" applyNumberFormat="1" applyFont="1" applyBorder="1" applyAlignment="1" applyProtection="1">
      <alignment horizontal="right" vertical="center" wrapText="1"/>
      <protection locked="0"/>
    </xf>
    <xf numFmtId="173" fontId="2" fillId="32" borderId="32" xfId="0" applyNumberFormat="1" applyFont="1" applyFill="1" applyBorder="1" applyAlignment="1" applyProtection="1">
      <alignment horizontal="right" vertical="center" wrapText="1"/>
      <protection/>
    </xf>
    <xf numFmtId="173" fontId="6" fillId="0" borderId="28" xfId="0" applyNumberFormat="1" applyFont="1" applyBorder="1" applyAlignment="1" applyProtection="1">
      <alignment horizontal="right" vertical="center" wrapText="1"/>
      <protection locked="0"/>
    </xf>
    <xf numFmtId="173" fontId="6" fillId="0" borderId="32" xfId="0" applyNumberFormat="1" applyFont="1" applyBorder="1" applyAlignment="1" applyProtection="1">
      <alignment horizontal="right" vertical="center" wrapText="1"/>
      <protection locked="0"/>
    </xf>
    <xf numFmtId="173" fontId="6" fillId="0" borderId="13" xfId="0" applyNumberFormat="1" applyFont="1" applyBorder="1" applyAlignment="1" applyProtection="1">
      <alignment horizontal="right" vertical="center" wrapText="1"/>
      <protection locked="0"/>
    </xf>
    <xf numFmtId="173" fontId="6" fillId="0" borderId="39" xfId="0" applyNumberFormat="1" applyFont="1" applyBorder="1" applyAlignment="1" applyProtection="1">
      <alignment horizontal="right" vertical="center" wrapText="1"/>
      <protection locked="0"/>
    </xf>
    <xf numFmtId="173" fontId="6" fillId="0" borderId="40" xfId="0" applyNumberFormat="1" applyFont="1" applyBorder="1" applyAlignment="1" applyProtection="1">
      <alignment horizontal="right" vertical="center" wrapText="1"/>
      <protection locked="0"/>
    </xf>
    <xf numFmtId="173" fontId="2" fillId="32" borderId="48" xfId="0" applyNumberFormat="1" applyFont="1" applyFill="1" applyBorder="1" applyAlignment="1" applyProtection="1">
      <alignment horizontal="right" vertical="center" wrapText="1"/>
      <protection/>
    </xf>
    <xf numFmtId="173" fontId="6" fillId="0" borderId="54" xfId="0" applyNumberFormat="1" applyFont="1" applyBorder="1" applyAlignment="1" applyProtection="1">
      <alignment horizontal="right" vertical="center" wrapText="1"/>
      <protection locked="0"/>
    </xf>
    <xf numFmtId="173" fontId="6" fillId="0" borderId="53" xfId="0" applyNumberFormat="1" applyFont="1" applyBorder="1" applyAlignment="1" applyProtection="1">
      <alignment horizontal="right" vertical="center" wrapText="1"/>
      <protection locked="0"/>
    </xf>
    <xf numFmtId="173" fontId="6" fillId="0" borderId="55" xfId="0" applyNumberFormat="1" applyFont="1" applyBorder="1" applyAlignment="1" applyProtection="1">
      <alignment horizontal="right" vertical="center" wrapText="1"/>
      <protection locked="0"/>
    </xf>
    <xf numFmtId="173" fontId="6" fillId="0" borderId="32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Alignment="1" applyProtection="1">
      <alignment horizontal="left" vertical="top" wrapText="1"/>
      <protection locked="0"/>
    </xf>
    <xf numFmtId="170" fontId="6" fillId="0" borderId="39" xfId="0" applyNumberFormat="1" applyFont="1" applyBorder="1" applyAlignment="1" applyProtection="1">
      <alignment horizontal="center" vertical="center" wrapText="1"/>
      <protection/>
    </xf>
    <xf numFmtId="170" fontId="6" fillId="0" borderId="52" xfId="0" applyNumberFormat="1" applyFont="1" applyBorder="1" applyAlignment="1" applyProtection="1">
      <alignment horizontal="center" vertical="center" wrapText="1"/>
      <protection/>
    </xf>
    <xf numFmtId="170" fontId="5" fillId="0" borderId="0" xfId="0" applyNumberFormat="1" applyFont="1" applyAlignment="1" applyProtection="1">
      <alignment horizontal="center" vertical="center" wrapText="1"/>
      <protection locked="0"/>
    </xf>
    <xf numFmtId="170" fontId="6" fillId="0" borderId="0" xfId="0" applyNumberFormat="1" applyFont="1" applyBorder="1" applyAlignment="1" applyProtection="1">
      <alignment horizontal="center" vertical="center" wrapText="1"/>
      <protection locked="0"/>
    </xf>
    <xf numFmtId="170" fontId="6" fillId="0" borderId="40" xfId="0" applyNumberFormat="1" applyFont="1" applyBorder="1" applyAlignment="1" applyProtection="1">
      <alignment horizontal="center" vertical="center" wrapText="1"/>
      <protection/>
    </xf>
    <xf numFmtId="170" fontId="6" fillId="0" borderId="45" xfId="0" applyNumberFormat="1" applyFont="1" applyBorder="1" applyAlignment="1" applyProtection="1">
      <alignment horizontal="center" vertical="center" wrapText="1"/>
      <protection/>
    </xf>
    <xf numFmtId="170" fontId="6" fillId="0" borderId="56" xfId="0" applyNumberFormat="1" applyFont="1" applyBorder="1" applyAlignment="1" applyProtection="1">
      <alignment horizontal="center" vertical="center" wrapText="1"/>
      <protection/>
    </xf>
    <xf numFmtId="170" fontId="6" fillId="0" borderId="12" xfId="0" applyNumberFormat="1" applyFont="1" applyBorder="1" applyAlignment="1" applyProtection="1">
      <alignment horizontal="center" vertical="center" wrapText="1"/>
      <protection/>
    </xf>
    <xf numFmtId="170" fontId="6" fillId="0" borderId="41" xfId="0" applyNumberFormat="1" applyFont="1" applyBorder="1" applyAlignment="1" applyProtection="1">
      <alignment horizontal="center" vertical="center" wrapText="1"/>
      <protection/>
    </xf>
    <xf numFmtId="170" fontId="6" fillId="0" borderId="44" xfId="0" applyNumberFormat="1" applyFont="1" applyBorder="1" applyAlignment="1" applyProtection="1">
      <alignment horizontal="center" vertical="center" wrapText="1"/>
      <protection/>
    </xf>
    <xf numFmtId="0" fontId="6" fillId="0" borderId="38" xfId="0" applyNumberFormat="1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170" fontId="6" fillId="0" borderId="57" xfId="0" applyNumberFormat="1" applyFont="1" applyBorder="1" applyAlignment="1" applyProtection="1">
      <alignment horizontal="center" vertical="center" wrapText="1"/>
      <protection/>
    </xf>
    <xf numFmtId="170" fontId="6" fillId="0" borderId="58" xfId="0" applyNumberFormat="1" applyFont="1" applyBorder="1" applyAlignment="1" applyProtection="1">
      <alignment horizontal="center" vertical="center" wrapText="1"/>
      <protection/>
    </xf>
    <xf numFmtId="170" fontId="6" fillId="0" borderId="49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 vertical="center" wrapText="1"/>
    </xf>
    <xf numFmtId="0" fontId="12" fillId="0" borderId="35" xfId="0" applyNumberFormat="1" applyFont="1" applyFill="1" applyBorder="1" applyAlignment="1">
      <alignment horizontal="center" vertical="center" wrapText="1"/>
    </xf>
    <xf numFmtId="0" fontId="12" fillId="0" borderId="43" xfId="0" applyNumberFormat="1" applyFont="1" applyFill="1" applyBorder="1" applyAlignment="1">
      <alignment horizontal="center" vertical="center" wrapText="1"/>
    </xf>
    <xf numFmtId="0" fontId="12" fillId="0" borderId="37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6" fillId="0" borderId="59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173" fontId="0" fillId="0" borderId="0" xfId="0" applyNumberFormat="1" applyAlignment="1" applyProtection="1">
      <alignment/>
      <protection locked="0"/>
    </xf>
    <xf numFmtId="2" fontId="32" fillId="0" borderId="34" xfId="0" applyNumberFormat="1" applyFont="1" applyFill="1" applyBorder="1" applyAlignment="1">
      <alignment vertical="top" wrapText="1"/>
    </xf>
    <xf numFmtId="49" fontId="32" fillId="0" borderId="34" xfId="0" applyNumberFormat="1" applyFont="1" applyFill="1" applyBorder="1" applyAlignment="1">
      <alignment horizontal="center" wrapText="1"/>
    </xf>
    <xf numFmtId="0" fontId="32" fillId="0" borderId="34" xfId="0" applyFont="1" applyFill="1" applyBorder="1" applyAlignment="1">
      <alignment wrapText="1"/>
    </xf>
    <xf numFmtId="0" fontId="32" fillId="0" borderId="0" xfId="0" applyFont="1" applyAlignment="1">
      <alignment horizont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view="pageBreakPreview" zoomScale="95" zoomScaleSheetLayoutView="95" zoomScalePageLayoutView="0" workbookViewId="0" topLeftCell="A1">
      <pane xSplit="2" ySplit="7" topLeftCell="C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1" sqref="C31"/>
    </sheetView>
  </sheetViews>
  <sheetFormatPr defaultColWidth="9.00390625" defaultRowHeight="12.75"/>
  <cols>
    <col min="1" max="1" width="58.125" style="60" customWidth="1"/>
    <col min="2" max="2" width="4.125" style="61" bestFit="1" customWidth="1"/>
    <col min="3" max="3" width="14.00390625" style="62" customWidth="1"/>
    <col min="4" max="6" width="15.75390625" style="62" customWidth="1"/>
    <col min="7" max="7" width="14.75390625" style="62" customWidth="1"/>
    <col min="8" max="8" width="14.875" style="62" customWidth="1"/>
    <col min="9" max="10" width="15.75390625" style="62" customWidth="1"/>
    <col min="11" max="16384" width="9.125" style="62" customWidth="1"/>
  </cols>
  <sheetData>
    <row r="1" spans="6:10" ht="64.5" customHeight="1">
      <c r="F1" s="63"/>
      <c r="G1" s="141" t="s">
        <v>52</v>
      </c>
      <c r="H1" s="141"/>
      <c r="I1" s="141"/>
      <c r="J1" s="141"/>
    </row>
    <row r="2" ht="3.75" customHeight="1">
      <c r="H2" s="64"/>
    </row>
    <row r="3" spans="1:10" ht="38.25" customHeight="1">
      <c r="A3" s="144" t="s">
        <v>112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8:10" ht="13.5" thickBot="1">
      <c r="H4" s="65"/>
      <c r="I4" s="65"/>
      <c r="J4" s="65" t="s">
        <v>0</v>
      </c>
    </row>
    <row r="5" spans="1:11" ht="51.75" customHeight="1">
      <c r="A5" s="148" t="s">
        <v>46</v>
      </c>
      <c r="B5" s="152" t="s">
        <v>36</v>
      </c>
      <c r="C5" s="142" t="s">
        <v>113</v>
      </c>
      <c r="D5" s="142" t="s">
        <v>114</v>
      </c>
      <c r="E5" s="146" t="s">
        <v>44</v>
      </c>
      <c r="F5" s="146"/>
      <c r="G5" s="146"/>
      <c r="H5" s="150" t="s">
        <v>72</v>
      </c>
      <c r="I5" s="142" t="s">
        <v>51</v>
      </c>
      <c r="J5" s="143"/>
      <c r="K5" s="145"/>
    </row>
    <row r="6" spans="1:11" ht="76.5" customHeight="1" thickBot="1">
      <c r="A6" s="149"/>
      <c r="B6" s="153"/>
      <c r="C6" s="147"/>
      <c r="D6" s="147"/>
      <c r="E6" s="6" t="s">
        <v>33</v>
      </c>
      <c r="F6" s="6" t="s">
        <v>32</v>
      </c>
      <c r="G6" s="6" t="s">
        <v>2</v>
      </c>
      <c r="H6" s="151"/>
      <c r="I6" s="7" t="s">
        <v>75</v>
      </c>
      <c r="J6" s="8" t="s">
        <v>71</v>
      </c>
      <c r="K6" s="145"/>
    </row>
    <row r="7" spans="1:10" ht="13.5" thickBot="1">
      <c r="A7" s="9">
        <v>1</v>
      </c>
      <c r="B7" s="10">
        <v>2</v>
      </c>
      <c r="C7" s="11">
        <v>3</v>
      </c>
      <c r="D7" s="11">
        <v>4</v>
      </c>
      <c r="E7" s="12">
        <v>5</v>
      </c>
      <c r="F7" s="12">
        <v>6</v>
      </c>
      <c r="G7" s="12" t="s">
        <v>43</v>
      </c>
      <c r="H7" s="13" t="s">
        <v>42</v>
      </c>
      <c r="I7" s="14">
        <v>9</v>
      </c>
      <c r="J7" s="15">
        <v>10</v>
      </c>
    </row>
    <row r="8" spans="1:10" ht="25.5" customHeight="1" thickBot="1">
      <c r="A8" s="16" t="s">
        <v>83</v>
      </c>
      <c r="B8" s="17">
        <v>1</v>
      </c>
      <c r="C8" s="18">
        <f>C9+C16+C23+C26+C24+C25+C21+C22</f>
        <v>7512.79</v>
      </c>
      <c r="D8" s="18">
        <f>D9+D16+D23+D26+D24+D25+D21+D22</f>
        <v>9557.029999999999</v>
      </c>
      <c r="E8" s="19">
        <f>E9+E16+E23+E26+E24+E25+E21+E22</f>
        <v>307.7</v>
      </c>
      <c r="F8" s="19">
        <f>F9+F16+F23+F26+F24+F25+F21+F22</f>
        <v>0</v>
      </c>
      <c r="G8" s="19">
        <f>G9+G16+G23+G26+G24+G25+G21+G22</f>
        <v>307.7</v>
      </c>
      <c r="H8" s="20">
        <f>H9+H16+H23+H26+H24+H25+H22+H21</f>
        <v>9864.73</v>
      </c>
      <c r="I8" s="18">
        <f>I9+I16+I23+I26+I24+I25+I21+I22</f>
        <v>0</v>
      </c>
      <c r="J8" s="21">
        <f>J9+J16+J23+J26+J24+J25+J21+J22</f>
        <v>0</v>
      </c>
    </row>
    <row r="9" spans="1:10" ht="25.5">
      <c r="A9" s="22" t="s">
        <v>31</v>
      </c>
      <c r="B9" s="23">
        <v>2</v>
      </c>
      <c r="C9" s="24">
        <f aca="true" t="shared" si="0" ref="C9:H9">C10+C11+C12+C13+C14+C15</f>
        <v>790.61</v>
      </c>
      <c r="D9" s="24">
        <f t="shared" si="0"/>
        <v>791</v>
      </c>
      <c r="E9" s="25">
        <f t="shared" si="0"/>
        <v>50</v>
      </c>
      <c r="F9" s="25">
        <f t="shared" si="0"/>
        <v>0</v>
      </c>
      <c r="G9" s="25">
        <f t="shared" si="0"/>
        <v>50</v>
      </c>
      <c r="H9" s="26">
        <f t="shared" si="0"/>
        <v>841</v>
      </c>
      <c r="I9" s="119">
        <f>I10+I11+I12+I13+I14+I15</f>
        <v>0</v>
      </c>
      <c r="J9" s="120">
        <f>J10+J11+J12+J13+J14+J15</f>
        <v>0</v>
      </c>
    </row>
    <row r="10" spans="1:10" ht="12.75">
      <c r="A10" s="27" t="s">
        <v>18</v>
      </c>
      <c r="B10" s="28">
        <v>3</v>
      </c>
      <c r="C10" s="66"/>
      <c r="D10" s="66"/>
      <c r="E10" s="67"/>
      <c r="F10" s="67"/>
      <c r="G10" s="31">
        <f aca="true" t="shared" si="1" ref="G10:G15">E10-F10</f>
        <v>0</v>
      </c>
      <c r="H10" s="32">
        <f aca="true" t="shared" si="2" ref="H10:H15">D10+G10</f>
        <v>0</v>
      </c>
      <c r="I10" s="66"/>
      <c r="J10" s="68"/>
    </row>
    <row r="11" spans="1:10" ht="12.75">
      <c r="A11" s="27" t="s">
        <v>19</v>
      </c>
      <c r="B11" s="28">
        <v>4</v>
      </c>
      <c r="C11" s="66">
        <v>314.07</v>
      </c>
      <c r="D11" s="66">
        <v>314</v>
      </c>
      <c r="E11" s="67"/>
      <c r="F11" s="67"/>
      <c r="G11" s="31">
        <f t="shared" si="1"/>
        <v>0</v>
      </c>
      <c r="H11" s="32">
        <f t="shared" si="2"/>
        <v>314</v>
      </c>
      <c r="I11" s="66"/>
      <c r="J11" s="68"/>
    </row>
    <row r="12" spans="1:10" ht="12.75">
      <c r="A12" s="27" t="s">
        <v>20</v>
      </c>
      <c r="B12" s="28">
        <v>5</v>
      </c>
      <c r="C12" s="66">
        <v>3</v>
      </c>
      <c r="D12" s="66">
        <v>3</v>
      </c>
      <c r="E12" s="67"/>
      <c r="F12" s="67"/>
      <c r="G12" s="31">
        <f t="shared" si="1"/>
        <v>0</v>
      </c>
      <c r="H12" s="32">
        <f t="shared" si="2"/>
        <v>3</v>
      </c>
      <c r="I12" s="66"/>
      <c r="J12" s="68"/>
    </row>
    <row r="13" spans="1:10" ht="12.75">
      <c r="A13" s="27" t="s">
        <v>21</v>
      </c>
      <c r="B13" s="28">
        <v>6</v>
      </c>
      <c r="C13" s="66">
        <v>165</v>
      </c>
      <c r="D13" s="66">
        <v>165</v>
      </c>
      <c r="E13" s="67">
        <v>50</v>
      </c>
      <c r="F13" s="67"/>
      <c r="G13" s="31">
        <f t="shared" si="1"/>
        <v>50</v>
      </c>
      <c r="H13" s="32">
        <f t="shared" si="2"/>
        <v>215</v>
      </c>
      <c r="I13" s="66"/>
      <c r="J13" s="68"/>
    </row>
    <row r="14" spans="1:10" ht="12.75">
      <c r="A14" s="27" t="s">
        <v>22</v>
      </c>
      <c r="B14" s="28">
        <v>7</v>
      </c>
      <c r="C14" s="66">
        <v>299.8</v>
      </c>
      <c r="D14" s="66">
        <v>300</v>
      </c>
      <c r="E14" s="67"/>
      <c r="F14" s="67"/>
      <c r="G14" s="31">
        <f t="shared" si="1"/>
        <v>0</v>
      </c>
      <c r="H14" s="32">
        <f t="shared" si="2"/>
        <v>300</v>
      </c>
      <c r="I14" s="66"/>
      <c r="J14" s="68"/>
    </row>
    <row r="15" spans="1:10" ht="12.75">
      <c r="A15" s="27" t="s">
        <v>23</v>
      </c>
      <c r="B15" s="28">
        <v>8</v>
      </c>
      <c r="C15" s="66">
        <v>8.74</v>
      </c>
      <c r="D15" s="66">
        <v>9</v>
      </c>
      <c r="E15" s="67"/>
      <c r="F15" s="67"/>
      <c r="G15" s="31">
        <f t="shared" si="1"/>
        <v>0</v>
      </c>
      <c r="H15" s="32">
        <f t="shared" si="2"/>
        <v>9</v>
      </c>
      <c r="I15" s="66"/>
      <c r="J15" s="68"/>
    </row>
    <row r="16" spans="1:10" ht="12.75">
      <c r="A16" s="34" t="s">
        <v>82</v>
      </c>
      <c r="B16" s="35">
        <v>9</v>
      </c>
      <c r="C16" s="36">
        <f aca="true" t="shared" si="3" ref="C16:J16">SUM(C17:C20)</f>
        <v>6629</v>
      </c>
      <c r="D16" s="36">
        <f t="shared" si="3"/>
        <v>8664.89</v>
      </c>
      <c r="E16" s="37">
        <f t="shared" si="3"/>
        <v>257.7</v>
      </c>
      <c r="F16" s="37">
        <f t="shared" si="3"/>
        <v>0</v>
      </c>
      <c r="G16" s="37">
        <f t="shared" si="3"/>
        <v>257.7</v>
      </c>
      <c r="H16" s="38">
        <f t="shared" si="3"/>
        <v>8922.59</v>
      </c>
      <c r="I16" s="36">
        <f t="shared" si="3"/>
        <v>0</v>
      </c>
      <c r="J16" s="39">
        <f t="shared" si="3"/>
        <v>0</v>
      </c>
    </row>
    <row r="17" spans="1:10" ht="12.75">
      <c r="A17" s="27" t="s">
        <v>47</v>
      </c>
      <c r="B17" s="28">
        <v>10</v>
      </c>
      <c r="C17" s="66"/>
      <c r="D17" s="66"/>
      <c r="E17" s="67"/>
      <c r="F17" s="67"/>
      <c r="G17" s="31">
        <f aca="true" t="shared" si="4" ref="G17:G28">E17-F17</f>
        <v>0</v>
      </c>
      <c r="H17" s="32">
        <f aca="true" t="shared" si="5" ref="H17:H26">D17+G17</f>
        <v>0</v>
      </c>
      <c r="I17" s="66"/>
      <c r="J17" s="68"/>
    </row>
    <row r="18" spans="1:10" ht="12.75">
      <c r="A18" s="27" t="s">
        <v>48</v>
      </c>
      <c r="B18" s="28">
        <v>11</v>
      </c>
      <c r="C18" s="66">
        <v>3397</v>
      </c>
      <c r="D18" s="66">
        <v>3397</v>
      </c>
      <c r="E18" s="67"/>
      <c r="F18" s="67"/>
      <c r="G18" s="31">
        <f t="shared" si="4"/>
        <v>0</v>
      </c>
      <c r="H18" s="32">
        <f t="shared" si="5"/>
        <v>3397</v>
      </c>
      <c r="I18" s="66"/>
      <c r="J18" s="68"/>
    </row>
    <row r="19" spans="1:10" ht="27.75" customHeight="1">
      <c r="A19" s="27" t="s">
        <v>49</v>
      </c>
      <c r="B19" s="28">
        <v>12</v>
      </c>
      <c r="C19" s="66">
        <v>2194</v>
      </c>
      <c r="D19" s="66">
        <v>4229.89</v>
      </c>
      <c r="E19" s="67">
        <v>257.7</v>
      </c>
      <c r="F19" s="67"/>
      <c r="G19" s="31">
        <f t="shared" si="4"/>
        <v>257.7</v>
      </c>
      <c r="H19" s="32">
        <f t="shared" si="5"/>
        <v>4487.59</v>
      </c>
      <c r="I19" s="66"/>
      <c r="J19" s="68"/>
    </row>
    <row r="20" spans="1:10" ht="25.5">
      <c r="A20" s="27" t="s">
        <v>50</v>
      </c>
      <c r="B20" s="28">
        <v>13</v>
      </c>
      <c r="C20" s="66">
        <v>1038</v>
      </c>
      <c r="D20" s="66">
        <v>1038</v>
      </c>
      <c r="E20" s="67"/>
      <c r="F20" s="67"/>
      <c r="G20" s="31">
        <f t="shared" si="4"/>
        <v>0</v>
      </c>
      <c r="H20" s="32">
        <f t="shared" si="5"/>
        <v>1038</v>
      </c>
      <c r="I20" s="66"/>
      <c r="J20" s="68"/>
    </row>
    <row r="21" spans="1:10" ht="25.5">
      <c r="A21" s="27" t="s">
        <v>76</v>
      </c>
      <c r="B21" s="28">
        <v>14</v>
      </c>
      <c r="C21" s="69"/>
      <c r="D21" s="69"/>
      <c r="E21" s="67"/>
      <c r="F21" s="70"/>
      <c r="G21" s="31">
        <f t="shared" si="4"/>
        <v>0</v>
      </c>
      <c r="H21" s="32">
        <f t="shared" si="5"/>
        <v>0</v>
      </c>
      <c r="I21" s="121"/>
      <c r="J21" s="122"/>
    </row>
    <row r="22" spans="1:10" ht="12.75">
      <c r="A22" s="27" t="s">
        <v>77</v>
      </c>
      <c r="B22" s="28">
        <v>15</v>
      </c>
      <c r="C22" s="69"/>
      <c r="D22" s="69"/>
      <c r="E22" s="67"/>
      <c r="F22" s="70"/>
      <c r="G22" s="31">
        <f t="shared" si="4"/>
        <v>0</v>
      </c>
      <c r="H22" s="32">
        <f t="shared" si="5"/>
        <v>0</v>
      </c>
      <c r="I22" s="121"/>
      <c r="J22" s="122"/>
    </row>
    <row r="23" spans="1:10" ht="25.5">
      <c r="A23" s="41" t="s">
        <v>78</v>
      </c>
      <c r="B23" s="28">
        <v>16</v>
      </c>
      <c r="C23" s="71">
        <v>93.18</v>
      </c>
      <c r="D23" s="71">
        <v>101.14</v>
      </c>
      <c r="E23" s="72"/>
      <c r="F23" s="73"/>
      <c r="G23" s="42">
        <f t="shared" si="4"/>
        <v>0</v>
      </c>
      <c r="H23" s="38">
        <f t="shared" si="5"/>
        <v>101.14</v>
      </c>
      <c r="I23" s="74"/>
      <c r="J23" s="75"/>
    </row>
    <row r="24" spans="1:10" ht="25.5">
      <c r="A24" s="41" t="s">
        <v>79</v>
      </c>
      <c r="B24" s="28">
        <v>17</v>
      </c>
      <c r="C24" s="66"/>
      <c r="D24" s="66"/>
      <c r="E24" s="67"/>
      <c r="F24" s="67"/>
      <c r="G24" s="31">
        <f t="shared" si="4"/>
        <v>0</v>
      </c>
      <c r="H24" s="32">
        <f t="shared" si="5"/>
        <v>0</v>
      </c>
      <c r="I24" s="66"/>
      <c r="J24" s="68"/>
    </row>
    <row r="25" spans="1:10" ht="25.5">
      <c r="A25" s="41" t="s">
        <v>80</v>
      </c>
      <c r="B25" s="28">
        <v>18</v>
      </c>
      <c r="C25" s="66"/>
      <c r="D25" s="66"/>
      <c r="E25" s="67"/>
      <c r="F25" s="67"/>
      <c r="G25" s="31">
        <f t="shared" si="4"/>
        <v>0</v>
      </c>
      <c r="H25" s="32">
        <f t="shared" si="5"/>
        <v>0</v>
      </c>
      <c r="I25" s="66"/>
      <c r="J25" s="68"/>
    </row>
    <row r="26" spans="1:10" ht="13.5" thickBot="1">
      <c r="A26" s="41" t="s">
        <v>81</v>
      </c>
      <c r="B26" s="28">
        <v>19</v>
      </c>
      <c r="C26" s="66"/>
      <c r="D26" s="66"/>
      <c r="E26" s="67"/>
      <c r="F26" s="67"/>
      <c r="G26" s="31">
        <f t="shared" si="4"/>
        <v>0</v>
      </c>
      <c r="H26" s="32">
        <f t="shared" si="5"/>
        <v>0</v>
      </c>
      <c r="I26" s="81"/>
      <c r="J26" s="83"/>
    </row>
    <row r="27" spans="1:10" ht="25.5" customHeight="1" thickBot="1">
      <c r="A27" s="16" t="s">
        <v>84</v>
      </c>
      <c r="B27" s="17">
        <v>20</v>
      </c>
      <c r="C27" s="18">
        <f aca="true" t="shared" si="6" ref="C27:H27">C28+C29</f>
        <v>7512.99</v>
      </c>
      <c r="D27" s="18">
        <f t="shared" si="6"/>
        <v>9648.630000000001</v>
      </c>
      <c r="E27" s="19">
        <f t="shared" si="6"/>
        <v>307.7</v>
      </c>
      <c r="F27" s="19">
        <f t="shared" si="6"/>
        <v>0</v>
      </c>
      <c r="G27" s="19">
        <f t="shared" si="6"/>
        <v>307.7</v>
      </c>
      <c r="H27" s="20">
        <f t="shared" si="6"/>
        <v>9956.329999999998</v>
      </c>
      <c r="I27" s="18">
        <f>I28+I29</f>
        <v>0</v>
      </c>
      <c r="J27" s="21">
        <f>J28+J29</f>
        <v>0</v>
      </c>
    </row>
    <row r="28" spans="1:10" ht="51">
      <c r="A28" s="43" t="s">
        <v>111</v>
      </c>
      <c r="B28" s="44">
        <v>21</v>
      </c>
      <c r="C28" s="129">
        <v>93.18</v>
      </c>
      <c r="D28" s="134">
        <v>2136.63</v>
      </c>
      <c r="E28" s="135"/>
      <c r="F28" s="135"/>
      <c r="G28" s="49">
        <f t="shared" si="4"/>
        <v>0</v>
      </c>
      <c r="H28" s="96">
        <f>D28+G28</f>
        <v>2136.63</v>
      </c>
      <c r="I28" s="137"/>
      <c r="J28" s="138"/>
    </row>
    <row r="29" spans="1:10" ht="25.5">
      <c r="A29" s="45" t="s">
        <v>110</v>
      </c>
      <c r="B29" s="35">
        <v>22</v>
      </c>
      <c r="C29" s="130">
        <f aca="true" t="shared" si="7" ref="C29:J29">SUM(C30:C37)</f>
        <v>7419.8099999999995</v>
      </c>
      <c r="D29" s="36">
        <f t="shared" si="7"/>
        <v>7512</v>
      </c>
      <c r="E29" s="42">
        <f t="shared" si="7"/>
        <v>307.7</v>
      </c>
      <c r="F29" s="42">
        <f t="shared" si="7"/>
        <v>0</v>
      </c>
      <c r="G29" s="42">
        <f t="shared" si="7"/>
        <v>307.7</v>
      </c>
      <c r="H29" s="136">
        <f t="shared" si="7"/>
        <v>7819.699999999999</v>
      </c>
      <c r="I29" s="37">
        <f t="shared" si="7"/>
        <v>0</v>
      </c>
      <c r="J29" s="136">
        <f t="shared" si="7"/>
        <v>0</v>
      </c>
    </row>
    <row r="30" spans="1:10" ht="12.75">
      <c r="A30" s="3" t="s">
        <v>95</v>
      </c>
      <c r="B30" s="28">
        <v>23</v>
      </c>
      <c r="C30" s="131">
        <v>2030.29</v>
      </c>
      <c r="D30" s="76">
        <v>2030.29</v>
      </c>
      <c r="E30" s="77"/>
      <c r="F30" s="77"/>
      <c r="G30" s="46">
        <f aca="true" t="shared" si="8" ref="G30:G40">E30-F30</f>
        <v>0</v>
      </c>
      <c r="H30" s="94">
        <f aca="true" t="shared" si="9" ref="H30:H40">D30+G30</f>
        <v>2030.29</v>
      </c>
      <c r="I30" s="70"/>
      <c r="J30" s="68"/>
    </row>
    <row r="31" spans="1:10" ht="12.75">
      <c r="A31" s="1" t="s">
        <v>96</v>
      </c>
      <c r="B31" s="28">
        <v>24</v>
      </c>
      <c r="C31" s="132">
        <v>1326.13</v>
      </c>
      <c r="D31" s="66">
        <v>1418.32</v>
      </c>
      <c r="E31" s="67">
        <v>50</v>
      </c>
      <c r="F31" s="67"/>
      <c r="G31" s="31">
        <f t="shared" si="8"/>
        <v>50</v>
      </c>
      <c r="H31" s="94">
        <f t="shared" si="9"/>
        <v>1468.32</v>
      </c>
      <c r="I31" s="70"/>
      <c r="J31" s="68"/>
    </row>
    <row r="32" spans="1:10" ht="12.75">
      <c r="A32" s="1" t="s">
        <v>97</v>
      </c>
      <c r="B32" s="28">
        <v>25</v>
      </c>
      <c r="C32" s="132"/>
      <c r="D32" s="66"/>
      <c r="E32" s="67"/>
      <c r="F32" s="67"/>
      <c r="G32" s="31">
        <f t="shared" si="8"/>
        <v>0</v>
      </c>
      <c r="H32" s="94">
        <f t="shared" si="9"/>
        <v>0</v>
      </c>
      <c r="I32" s="70"/>
      <c r="J32" s="68"/>
    </row>
    <row r="33" spans="1:10" ht="12.75">
      <c r="A33" s="1" t="s">
        <v>98</v>
      </c>
      <c r="B33" s="28">
        <v>26</v>
      </c>
      <c r="C33" s="132"/>
      <c r="D33" s="66"/>
      <c r="E33" s="67"/>
      <c r="F33" s="67"/>
      <c r="G33" s="31">
        <f t="shared" si="8"/>
        <v>0</v>
      </c>
      <c r="H33" s="94">
        <f t="shared" si="9"/>
        <v>0</v>
      </c>
      <c r="I33" s="70"/>
      <c r="J33" s="68"/>
    </row>
    <row r="34" spans="1:10" ht="12.75">
      <c r="A34" s="1" t="s">
        <v>99</v>
      </c>
      <c r="B34" s="28">
        <v>27</v>
      </c>
      <c r="C34" s="132">
        <v>5.79</v>
      </c>
      <c r="D34" s="66">
        <v>5.79</v>
      </c>
      <c r="E34" s="67">
        <v>257.7</v>
      </c>
      <c r="F34" s="67"/>
      <c r="G34" s="31">
        <f t="shared" si="8"/>
        <v>257.7</v>
      </c>
      <c r="H34" s="94">
        <f t="shared" si="9"/>
        <v>263.49</v>
      </c>
      <c r="I34" s="70"/>
      <c r="J34" s="68"/>
    </row>
    <row r="35" spans="1:10" ht="12.75">
      <c r="A35" s="1" t="s">
        <v>106</v>
      </c>
      <c r="B35" s="28">
        <v>28</v>
      </c>
      <c r="C35" s="140">
        <v>4048.6</v>
      </c>
      <c r="D35" s="29">
        <v>4048.6</v>
      </c>
      <c r="E35" s="126"/>
      <c r="F35" s="126"/>
      <c r="G35" s="31">
        <f t="shared" si="8"/>
        <v>0</v>
      </c>
      <c r="H35" s="94">
        <f t="shared" si="9"/>
        <v>4048.6</v>
      </c>
      <c r="I35" s="128"/>
      <c r="J35" s="127"/>
    </row>
    <row r="36" spans="1:10" ht="12.75">
      <c r="A36" s="1" t="s">
        <v>100</v>
      </c>
      <c r="B36" s="28">
        <v>29</v>
      </c>
      <c r="C36" s="132"/>
      <c r="D36" s="66"/>
      <c r="E36" s="67"/>
      <c r="F36" s="67"/>
      <c r="G36" s="31">
        <f t="shared" si="8"/>
        <v>0</v>
      </c>
      <c r="H36" s="94">
        <f t="shared" si="9"/>
        <v>0</v>
      </c>
      <c r="I36" s="70"/>
      <c r="J36" s="68"/>
    </row>
    <row r="37" spans="1:10" ht="12.75">
      <c r="A37" s="1" t="s">
        <v>101</v>
      </c>
      <c r="B37" s="28">
        <v>30</v>
      </c>
      <c r="C37" s="132">
        <v>9</v>
      </c>
      <c r="D37" s="66">
        <v>9</v>
      </c>
      <c r="E37" s="67"/>
      <c r="F37" s="67"/>
      <c r="G37" s="31">
        <f t="shared" si="8"/>
        <v>0</v>
      </c>
      <c r="H37" s="94">
        <f t="shared" si="9"/>
        <v>9</v>
      </c>
      <c r="I37" s="70"/>
      <c r="J37" s="68"/>
    </row>
    <row r="38" spans="1:10" ht="12.75">
      <c r="A38" s="1" t="s">
        <v>107</v>
      </c>
      <c r="B38" s="28">
        <v>31</v>
      </c>
      <c r="C38" s="132"/>
      <c r="D38" s="66"/>
      <c r="E38" s="67"/>
      <c r="F38" s="67"/>
      <c r="G38" s="31">
        <f t="shared" si="8"/>
        <v>0</v>
      </c>
      <c r="H38" s="94">
        <f t="shared" si="9"/>
        <v>0</v>
      </c>
      <c r="I38" s="70"/>
      <c r="J38" s="68"/>
    </row>
    <row r="39" spans="1:10" ht="12.75">
      <c r="A39" s="1" t="s">
        <v>108</v>
      </c>
      <c r="B39" s="28">
        <v>32</v>
      </c>
      <c r="C39" s="132"/>
      <c r="D39" s="66"/>
      <c r="E39" s="67"/>
      <c r="F39" s="67"/>
      <c r="G39" s="31">
        <f t="shared" si="8"/>
        <v>0</v>
      </c>
      <c r="H39" s="94">
        <f t="shared" si="9"/>
        <v>0</v>
      </c>
      <c r="I39" s="70"/>
      <c r="J39" s="68"/>
    </row>
    <row r="40" spans="1:10" ht="13.5" thickBot="1">
      <c r="A40" s="1" t="s">
        <v>109</v>
      </c>
      <c r="B40" s="28">
        <v>33</v>
      </c>
      <c r="C40" s="133"/>
      <c r="D40" s="81"/>
      <c r="E40" s="82"/>
      <c r="F40" s="82"/>
      <c r="G40" s="58">
        <f t="shared" si="8"/>
        <v>0</v>
      </c>
      <c r="H40" s="97">
        <f t="shared" si="9"/>
        <v>0</v>
      </c>
      <c r="I40" s="139"/>
      <c r="J40" s="83"/>
    </row>
    <row r="41" spans="1:10" ht="25.5" customHeight="1" thickBot="1">
      <c r="A41" s="16" t="s">
        <v>85</v>
      </c>
      <c r="B41" s="17">
        <v>34</v>
      </c>
      <c r="C41" s="18">
        <f aca="true" t="shared" si="10" ref="C41:H41">C8-C27</f>
        <v>-0.1999999999998181</v>
      </c>
      <c r="D41" s="18">
        <f t="shared" si="10"/>
        <v>-91.60000000000218</v>
      </c>
      <c r="E41" s="19">
        <f t="shared" si="10"/>
        <v>0</v>
      </c>
      <c r="F41" s="19">
        <f t="shared" si="10"/>
        <v>0</v>
      </c>
      <c r="G41" s="19">
        <f t="shared" si="10"/>
        <v>0</v>
      </c>
      <c r="H41" s="20">
        <f t="shared" si="10"/>
        <v>-91.59999999999854</v>
      </c>
      <c r="I41" s="18">
        <f>I8-I27</f>
        <v>0</v>
      </c>
      <c r="J41" s="21">
        <f>J8-J27</f>
        <v>0</v>
      </c>
    </row>
    <row r="42" spans="1:10" ht="25.5">
      <c r="A42" s="22" t="s">
        <v>86</v>
      </c>
      <c r="B42" s="47">
        <v>35</v>
      </c>
      <c r="C42" s="48">
        <f aca="true" t="shared" si="11" ref="C42:J42">C43+C48+C51+C54+C57</f>
        <v>91.55</v>
      </c>
      <c r="D42" s="48">
        <f t="shared" si="11"/>
        <v>91.55</v>
      </c>
      <c r="E42" s="49">
        <f t="shared" si="11"/>
        <v>0</v>
      </c>
      <c r="F42" s="49">
        <f t="shared" si="11"/>
        <v>0</v>
      </c>
      <c r="G42" s="49">
        <f t="shared" si="11"/>
        <v>0</v>
      </c>
      <c r="H42" s="50">
        <f t="shared" si="11"/>
        <v>91.55</v>
      </c>
      <c r="I42" s="51">
        <f t="shared" si="11"/>
        <v>0</v>
      </c>
      <c r="J42" s="52">
        <f t="shared" si="11"/>
        <v>0</v>
      </c>
    </row>
    <row r="43" spans="1:10" ht="12.75">
      <c r="A43" s="27" t="s">
        <v>87</v>
      </c>
      <c r="B43" s="28">
        <v>36</v>
      </c>
      <c r="C43" s="29">
        <f>C44-C46</f>
        <v>91.55</v>
      </c>
      <c r="D43" s="29">
        <f>D44-D46</f>
        <v>91.55</v>
      </c>
      <c r="E43" s="40">
        <f>E44-E46</f>
        <v>0</v>
      </c>
      <c r="F43" s="40">
        <f>F44-F46</f>
        <v>0</v>
      </c>
      <c r="G43" s="31">
        <f>E43-F43</f>
        <v>0</v>
      </c>
      <c r="H43" s="53">
        <f>H44-H46</f>
        <v>91.55</v>
      </c>
      <c r="I43" s="29">
        <f>I44-I46</f>
        <v>0</v>
      </c>
      <c r="J43" s="33">
        <f>J44-J46</f>
        <v>0</v>
      </c>
    </row>
    <row r="44" spans="1:10" ht="12.75">
      <c r="A44" s="27" t="s">
        <v>102</v>
      </c>
      <c r="B44" s="28">
        <v>37</v>
      </c>
      <c r="C44" s="66">
        <v>91.55</v>
      </c>
      <c r="D44" s="66">
        <v>91.55</v>
      </c>
      <c r="E44" s="67"/>
      <c r="F44" s="67"/>
      <c r="G44" s="31">
        <f>E44-F44</f>
        <v>0</v>
      </c>
      <c r="H44" s="32">
        <f>D44+G44</f>
        <v>91.55</v>
      </c>
      <c r="I44" s="66"/>
      <c r="J44" s="68"/>
    </row>
    <row r="45" spans="1:10" ht="12.75">
      <c r="A45" s="54" t="s">
        <v>38</v>
      </c>
      <c r="B45" s="28">
        <v>38</v>
      </c>
      <c r="C45" s="78">
        <v>91.55</v>
      </c>
      <c r="D45" s="78">
        <v>91.55</v>
      </c>
      <c r="E45" s="79"/>
      <c r="F45" s="79"/>
      <c r="G45" s="55">
        <f>E45-F45</f>
        <v>0</v>
      </c>
      <c r="H45" s="56">
        <f>D45+G45</f>
        <v>91.55</v>
      </c>
      <c r="I45" s="78"/>
      <c r="J45" s="80"/>
    </row>
    <row r="46" spans="1:10" ht="12.75">
      <c r="A46" s="27" t="s">
        <v>103</v>
      </c>
      <c r="B46" s="28">
        <v>39</v>
      </c>
      <c r="C46" s="66"/>
      <c r="D46" s="66"/>
      <c r="E46" s="67"/>
      <c r="F46" s="67"/>
      <c r="G46" s="31">
        <f>E46-F46</f>
        <v>0</v>
      </c>
      <c r="H46" s="32">
        <f>D46+G46</f>
        <v>0</v>
      </c>
      <c r="I46" s="66"/>
      <c r="J46" s="68"/>
    </row>
    <row r="47" spans="1:10" ht="12.75">
      <c r="A47" s="54" t="s">
        <v>39</v>
      </c>
      <c r="B47" s="28">
        <v>40</v>
      </c>
      <c r="C47" s="78"/>
      <c r="D47" s="78"/>
      <c r="E47" s="79"/>
      <c r="F47" s="79"/>
      <c r="G47" s="55">
        <f>E47-F47</f>
        <v>0</v>
      </c>
      <c r="H47" s="56">
        <f>D47+G47</f>
        <v>0</v>
      </c>
      <c r="I47" s="78"/>
      <c r="J47" s="80"/>
    </row>
    <row r="48" spans="1:10" ht="12.75">
      <c r="A48" s="27" t="s">
        <v>88</v>
      </c>
      <c r="B48" s="28">
        <v>41</v>
      </c>
      <c r="C48" s="29">
        <f aca="true" t="shared" si="12" ref="C48:H48">C49-C50</f>
        <v>0</v>
      </c>
      <c r="D48" s="29">
        <f t="shared" si="12"/>
        <v>0</v>
      </c>
      <c r="E48" s="30">
        <f t="shared" si="12"/>
        <v>0</v>
      </c>
      <c r="F48" s="30">
        <f t="shared" si="12"/>
        <v>0</v>
      </c>
      <c r="G48" s="31">
        <f t="shared" si="12"/>
        <v>0</v>
      </c>
      <c r="H48" s="32">
        <f t="shared" si="12"/>
        <v>0</v>
      </c>
      <c r="I48" s="29">
        <f>I49-I50</f>
        <v>0</v>
      </c>
      <c r="J48" s="33">
        <f>J49-J50</f>
        <v>0</v>
      </c>
    </row>
    <row r="49" spans="1:10" ht="12.75">
      <c r="A49" s="27" t="s">
        <v>25</v>
      </c>
      <c r="B49" s="28">
        <v>42</v>
      </c>
      <c r="C49" s="66"/>
      <c r="D49" s="66"/>
      <c r="E49" s="67"/>
      <c r="F49" s="67"/>
      <c r="G49" s="31">
        <f>E49-F49</f>
        <v>0</v>
      </c>
      <c r="H49" s="32">
        <f>D49+G49</f>
        <v>0</v>
      </c>
      <c r="I49" s="66"/>
      <c r="J49" s="68"/>
    </row>
    <row r="50" spans="1:10" ht="12.75">
      <c r="A50" s="27" t="s">
        <v>26</v>
      </c>
      <c r="B50" s="28">
        <v>43</v>
      </c>
      <c r="C50" s="66"/>
      <c r="D50" s="66"/>
      <c r="E50" s="67"/>
      <c r="F50" s="67"/>
      <c r="G50" s="31">
        <f>E50-F50</f>
        <v>0</v>
      </c>
      <c r="H50" s="32">
        <f>D50+G50</f>
        <v>0</v>
      </c>
      <c r="I50" s="66"/>
      <c r="J50" s="68"/>
    </row>
    <row r="51" spans="1:10" ht="12.75" customHeight="1">
      <c r="A51" s="27" t="s">
        <v>90</v>
      </c>
      <c r="B51" s="28">
        <v>44</v>
      </c>
      <c r="C51" s="29">
        <f aca="true" t="shared" si="13" ref="C51:H51">C52-C53</f>
        <v>0</v>
      </c>
      <c r="D51" s="29">
        <f t="shared" si="13"/>
        <v>0</v>
      </c>
      <c r="E51" s="30">
        <f t="shared" si="13"/>
        <v>0</v>
      </c>
      <c r="F51" s="30">
        <f t="shared" si="13"/>
        <v>0</v>
      </c>
      <c r="G51" s="31">
        <f t="shared" si="13"/>
        <v>0</v>
      </c>
      <c r="H51" s="32">
        <f t="shared" si="13"/>
        <v>0</v>
      </c>
      <c r="I51" s="29">
        <f>I52-I53</f>
        <v>0</v>
      </c>
      <c r="J51" s="33">
        <f>J52-J53</f>
        <v>0</v>
      </c>
    </row>
    <row r="52" spans="1:10" ht="12.75">
      <c r="A52" s="27" t="s">
        <v>25</v>
      </c>
      <c r="B52" s="28">
        <v>45</v>
      </c>
      <c r="C52" s="66"/>
      <c r="D52" s="66"/>
      <c r="E52" s="67"/>
      <c r="F52" s="67"/>
      <c r="G52" s="31">
        <f>E52-F52</f>
        <v>0</v>
      </c>
      <c r="H52" s="32">
        <f>D52+G52</f>
        <v>0</v>
      </c>
      <c r="I52" s="66"/>
      <c r="J52" s="68"/>
    </row>
    <row r="53" spans="1:10" ht="12.75">
      <c r="A53" s="27" t="s">
        <v>26</v>
      </c>
      <c r="B53" s="28">
        <v>46</v>
      </c>
      <c r="C53" s="66"/>
      <c r="D53" s="66"/>
      <c r="E53" s="67"/>
      <c r="F53" s="67"/>
      <c r="G53" s="31">
        <f>E53-F53</f>
        <v>0</v>
      </c>
      <c r="H53" s="32">
        <f>D53+G53</f>
        <v>0</v>
      </c>
      <c r="I53" s="66"/>
      <c r="J53" s="68"/>
    </row>
    <row r="54" spans="1:10" ht="12.75">
      <c r="A54" s="27" t="s">
        <v>89</v>
      </c>
      <c r="B54" s="28">
        <v>47</v>
      </c>
      <c r="C54" s="29">
        <f aca="true" t="shared" si="14" ref="C54:H54">C55-C56</f>
        <v>0</v>
      </c>
      <c r="D54" s="29">
        <f t="shared" si="14"/>
        <v>0</v>
      </c>
      <c r="E54" s="30">
        <f t="shared" si="14"/>
        <v>0</v>
      </c>
      <c r="F54" s="30">
        <f t="shared" si="14"/>
        <v>0</v>
      </c>
      <c r="G54" s="31">
        <f t="shared" si="14"/>
        <v>0</v>
      </c>
      <c r="H54" s="32">
        <f t="shared" si="14"/>
        <v>0</v>
      </c>
      <c r="I54" s="29">
        <f>I55-I56</f>
        <v>0</v>
      </c>
      <c r="J54" s="33">
        <f>J55-J56</f>
        <v>0</v>
      </c>
    </row>
    <row r="55" spans="1:10" ht="12.75">
      <c r="A55" s="27" t="s">
        <v>27</v>
      </c>
      <c r="B55" s="28">
        <v>48</v>
      </c>
      <c r="C55" s="66"/>
      <c r="D55" s="66"/>
      <c r="E55" s="67"/>
      <c r="F55" s="67"/>
      <c r="G55" s="31">
        <f>E55-F55</f>
        <v>0</v>
      </c>
      <c r="H55" s="32">
        <f>D55+G55</f>
        <v>0</v>
      </c>
      <c r="I55" s="66"/>
      <c r="J55" s="68"/>
    </row>
    <row r="56" spans="1:10" ht="12.75">
      <c r="A56" s="27" t="s">
        <v>28</v>
      </c>
      <c r="B56" s="28">
        <v>49</v>
      </c>
      <c r="C56" s="66"/>
      <c r="D56" s="66"/>
      <c r="E56" s="67"/>
      <c r="F56" s="67"/>
      <c r="G56" s="31">
        <f>E56-F56</f>
        <v>0</v>
      </c>
      <c r="H56" s="32">
        <f>D56+G56</f>
        <v>0</v>
      </c>
      <c r="I56" s="66"/>
      <c r="J56" s="68"/>
    </row>
    <row r="57" spans="1:10" ht="13.5" thickBot="1">
      <c r="A57" s="57" t="s">
        <v>29</v>
      </c>
      <c r="B57" s="5">
        <v>50</v>
      </c>
      <c r="C57" s="81"/>
      <c r="D57" s="81"/>
      <c r="E57" s="82"/>
      <c r="F57" s="82"/>
      <c r="G57" s="58">
        <f>E57-F57</f>
        <v>0</v>
      </c>
      <c r="H57" s="59">
        <f>D57+G57</f>
        <v>0</v>
      </c>
      <c r="I57" s="81"/>
      <c r="J57" s="83"/>
    </row>
    <row r="59" ht="12.75">
      <c r="A59" s="60" t="s">
        <v>37</v>
      </c>
    </row>
    <row r="61" ht="12.75">
      <c r="A61" s="60" t="s">
        <v>1</v>
      </c>
    </row>
  </sheetData>
  <sheetProtection/>
  <protectedRanges>
    <protectedRange sqref="I5:J6 K1:IV57" name="Диапазон15"/>
    <protectedRange sqref="A58:IV2616" name="Диапазон14"/>
    <protectedRange sqref="I55:J57 C55:F57" name="Диапазон13"/>
    <protectedRange sqref="I52:J53 C52:F53" name="Диапазон12"/>
    <protectedRange sqref="I49:J50 C49:F50" name="Диапазон11"/>
    <protectedRange sqref="E47:F47" name="Диапазон10"/>
    <protectedRange sqref="C45:D47 I45:J47" name="Диапазон9"/>
    <protectedRange sqref="I28:J28 C28:F28" name="Диапазон6"/>
    <protectedRange sqref="I17:J26 C17:F26" name="Диапазон5"/>
    <protectedRange sqref="I10:J15 C10:F15" name="Диапазон4"/>
    <protectedRange sqref="E5" name="Диапазон3"/>
    <protectedRange sqref="C5:D5" name="Диапазон2"/>
    <protectedRange sqref="A3:J3" name="Диапазон1"/>
    <protectedRange sqref="C30:F34 I30:J34" name="Диапазон7"/>
    <protectedRange sqref="C36:F40 I36:J40" name="Диапазон8"/>
  </protectedRanges>
  <mergeCells count="10">
    <mergeCell ref="G1:J1"/>
    <mergeCell ref="I5:J5"/>
    <mergeCell ref="A3:J3"/>
    <mergeCell ref="K5:K6"/>
    <mergeCell ref="E5:G5"/>
    <mergeCell ref="C5:C6"/>
    <mergeCell ref="A5:A6"/>
    <mergeCell ref="H5:H6"/>
    <mergeCell ref="B5:B6"/>
    <mergeCell ref="D5:D6"/>
  </mergeCells>
  <printOptions/>
  <pageMargins left="0.17" right="0.17" top="0.17" bottom="0.17" header="0.17" footer="0.17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view="pageBreakPreview" zoomScale="95" zoomScaleSheetLayoutView="95" zoomScalePageLayoutView="0" workbookViewId="0" topLeftCell="A1">
      <selection activeCell="C27" sqref="C27"/>
    </sheetView>
  </sheetViews>
  <sheetFormatPr defaultColWidth="9.00390625" defaultRowHeight="12.75"/>
  <cols>
    <col min="1" max="1" width="58.125" style="90" bestFit="1" customWidth="1"/>
    <col min="2" max="2" width="4.125" style="84" bestFit="1" customWidth="1"/>
    <col min="3" max="3" width="14.75390625" style="84" customWidth="1"/>
    <col min="4" max="4" width="18.375" style="84" customWidth="1"/>
    <col min="5" max="7" width="11.75390625" style="84" customWidth="1"/>
    <col min="8" max="8" width="14.75390625" style="84" customWidth="1"/>
    <col min="9" max="9" width="18.00390625" style="84" bestFit="1" customWidth="1"/>
    <col min="10" max="10" width="18.00390625" style="84" customWidth="1"/>
    <col min="11" max="16384" width="9.125" style="84" customWidth="1"/>
  </cols>
  <sheetData>
    <row r="1" spans="7:10" ht="69.75" customHeight="1">
      <c r="G1" s="154" t="s">
        <v>69</v>
      </c>
      <c r="H1" s="155"/>
      <c r="I1" s="155"/>
      <c r="J1" s="155"/>
    </row>
    <row r="2" spans="1:10" ht="12.75">
      <c r="A2" s="60"/>
      <c r="B2" s="61"/>
      <c r="C2" s="62"/>
      <c r="D2" s="62"/>
      <c r="E2" s="62"/>
      <c r="F2" s="62"/>
      <c r="G2" s="62"/>
      <c r="H2" s="64"/>
      <c r="I2" s="62"/>
      <c r="J2" s="62"/>
    </row>
    <row r="3" spans="1:10" ht="48.75" customHeight="1">
      <c r="A3" s="144" t="s">
        <v>115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ht="13.5" thickBot="1">
      <c r="A4" s="60"/>
      <c r="B4" s="61"/>
      <c r="C4" s="62"/>
      <c r="D4" s="62"/>
      <c r="E4" s="62"/>
      <c r="F4" s="62"/>
      <c r="G4" s="62"/>
      <c r="H4" s="65"/>
      <c r="I4" s="62"/>
      <c r="J4" s="65" t="s">
        <v>0</v>
      </c>
    </row>
    <row r="5" spans="1:10" ht="42" customHeight="1">
      <c r="A5" s="156" t="s">
        <v>46</v>
      </c>
      <c r="B5" s="152" t="s">
        <v>36</v>
      </c>
      <c r="C5" s="142" t="s">
        <v>116</v>
      </c>
      <c r="D5" s="142" t="s">
        <v>117</v>
      </c>
      <c r="E5" s="146" t="s">
        <v>44</v>
      </c>
      <c r="F5" s="146"/>
      <c r="G5" s="146"/>
      <c r="H5" s="143" t="s">
        <v>72</v>
      </c>
      <c r="I5" s="142" t="s">
        <v>51</v>
      </c>
      <c r="J5" s="143"/>
    </row>
    <row r="6" spans="1:10" ht="70.5" customHeight="1" thickBot="1">
      <c r="A6" s="157"/>
      <c r="B6" s="153"/>
      <c r="C6" s="147"/>
      <c r="D6" s="147"/>
      <c r="E6" s="6" t="s">
        <v>33</v>
      </c>
      <c r="F6" s="6" t="s">
        <v>32</v>
      </c>
      <c r="G6" s="6" t="s">
        <v>2</v>
      </c>
      <c r="H6" s="158"/>
      <c r="I6" s="7" t="s">
        <v>75</v>
      </c>
      <c r="J6" s="8" t="s">
        <v>71</v>
      </c>
    </row>
    <row r="7" spans="1:10" s="85" customFormat="1" ht="13.5" thickBot="1">
      <c r="A7" s="9">
        <v>1</v>
      </c>
      <c r="B7" s="10">
        <v>2</v>
      </c>
      <c r="C7" s="11">
        <v>3</v>
      </c>
      <c r="D7" s="11">
        <v>4</v>
      </c>
      <c r="E7" s="12">
        <v>5</v>
      </c>
      <c r="F7" s="12">
        <v>6</v>
      </c>
      <c r="G7" s="12" t="s">
        <v>43</v>
      </c>
      <c r="H7" s="91" t="s">
        <v>42</v>
      </c>
      <c r="I7" s="14">
        <v>9</v>
      </c>
      <c r="J7" s="92">
        <v>10</v>
      </c>
    </row>
    <row r="8" spans="1:10" ht="13.5" thickBot="1">
      <c r="A8" s="16" t="s">
        <v>45</v>
      </c>
      <c r="B8" s="17">
        <v>1</v>
      </c>
      <c r="C8" s="18">
        <f aca="true" t="shared" si="0" ref="C8:J8">C9+C10+C11+C12+C13+C14+C15+C16+C17+C18+C19+C24+C25+C26+C27+C28+C29</f>
        <v>7420.080000000001</v>
      </c>
      <c r="D8" s="18">
        <f t="shared" si="0"/>
        <v>7511.930000000001</v>
      </c>
      <c r="E8" s="19">
        <f t="shared" si="0"/>
        <v>307.7</v>
      </c>
      <c r="F8" s="19">
        <f t="shared" si="0"/>
        <v>0</v>
      </c>
      <c r="G8" s="19">
        <f t="shared" si="0"/>
        <v>307.7</v>
      </c>
      <c r="H8" s="21">
        <f t="shared" si="0"/>
        <v>7819.630000000001</v>
      </c>
      <c r="I8" s="18">
        <f t="shared" si="0"/>
        <v>0</v>
      </c>
      <c r="J8" s="93">
        <f t="shared" si="0"/>
        <v>0</v>
      </c>
    </row>
    <row r="9" spans="1:10" ht="12.75">
      <c r="A9" s="3" t="s">
        <v>3</v>
      </c>
      <c r="B9" s="28">
        <v>2</v>
      </c>
      <c r="C9" s="76">
        <v>3550.8</v>
      </c>
      <c r="D9" s="76">
        <v>3550.8</v>
      </c>
      <c r="E9" s="77"/>
      <c r="F9" s="77"/>
      <c r="G9" s="46">
        <f aca="true" t="shared" si="1" ref="G9:G18">E9-F9</f>
        <v>0</v>
      </c>
      <c r="H9" s="94">
        <f aca="true" t="shared" si="2" ref="H9:H29">D9+G9</f>
        <v>3550.8</v>
      </c>
      <c r="I9" s="76"/>
      <c r="J9" s="86"/>
    </row>
    <row r="10" spans="1:10" ht="12.75">
      <c r="A10" s="1" t="s">
        <v>16</v>
      </c>
      <c r="B10" s="28">
        <v>3</v>
      </c>
      <c r="C10" s="66">
        <v>10</v>
      </c>
      <c r="D10" s="66">
        <v>10</v>
      </c>
      <c r="E10" s="67"/>
      <c r="F10" s="67"/>
      <c r="G10" s="31">
        <f t="shared" si="1"/>
        <v>0</v>
      </c>
      <c r="H10" s="94">
        <f t="shared" si="2"/>
        <v>10</v>
      </c>
      <c r="I10" s="66"/>
      <c r="J10" s="87"/>
    </row>
    <row r="11" spans="1:10" ht="12.75">
      <c r="A11" s="1" t="s">
        <v>4</v>
      </c>
      <c r="B11" s="28">
        <v>4</v>
      </c>
      <c r="C11" s="66">
        <v>1072.3</v>
      </c>
      <c r="D11" s="66">
        <v>1072.3</v>
      </c>
      <c r="E11" s="67"/>
      <c r="F11" s="67"/>
      <c r="G11" s="31">
        <f t="shared" si="1"/>
        <v>0</v>
      </c>
      <c r="H11" s="94">
        <f t="shared" si="2"/>
        <v>1072.3</v>
      </c>
      <c r="I11" s="66"/>
      <c r="J11" s="87"/>
    </row>
    <row r="12" spans="1:10" ht="12.75">
      <c r="A12" s="1" t="s">
        <v>5</v>
      </c>
      <c r="B12" s="28">
        <v>5</v>
      </c>
      <c r="C12" s="66">
        <v>51.64</v>
      </c>
      <c r="D12" s="66">
        <v>51.64</v>
      </c>
      <c r="E12" s="67"/>
      <c r="F12" s="67"/>
      <c r="G12" s="31">
        <f t="shared" si="1"/>
        <v>0</v>
      </c>
      <c r="H12" s="94">
        <f t="shared" si="2"/>
        <v>51.64</v>
      </c>
      <c r="I12" s="66"/>
      <c r="J12" s="87"/>
    </row>
    <row r="13" spans="1:10" ht="12.75">
      <c r="A13" s="1" t="s">
        <v>6</v>
      </c>
      <c r="B13" s="28">
        <v>6</v>
      </c>
      <c r="C13" s="66">
        <v>2</v>
      </c>
      <c r="D13" s="66">
        <v>2</v>
      </c>
      <c r="E13" s="67"/>
      <c r="F13" s="67"/>
      <c r="G13" s="31">
        <f t="shared" si="1"/>
        <v>0</v>
      </c>
      <c r="H13" s="94">
        <f t="shared" si="2"/>
        <v>2</v>
      </c>
      <c r="I13" s="66"/>
      <c r="J13" s="87"/>
    </row>
    <row r="14" spans="1:10" ht="12.75">
      <c r="A14" s="1" t="s">
        <v>7</v>
      </c>
      <c r="B14" s="28">
        <v>7</v>
      </c>
      <c r="C14" s="66">
        <v>2102.75</v>
      </c>
      <c r="D14" s="66">
        <v>2102.75</v>
      </c>
      <c r="E14" s="67"/>
      <c r="F14" s="67"/>
      <c r="G14" s="31">
        <f t="shared" si="1"/>
        <v>0</v>
      </c>
      <c r="H14" s="94">
        <f t="shared" si="2"/>
        <v>2102.75</v>
      </c>
      <c r="I14" s="66"/>
      <c r="J14" s="87"/>
    </row>
    <row r="15" spans="1:10" ht="12.75">
      <c r="A15" s="1" t="s">
        <v>8</v>
      </c>
      <c r="B15" s="28">
        <v>8</v>
      </c>
      <c r="C15" s="66"/>
      <c r="D15" s="66"/>
      <c r="E15" s="67"/>
      <c r="F15" s="67"/>
      <c r="G15" s="31">
        <f t="shared" si="1"/>
        <v>0</v>
      </c>
      <c r="H15" s="94">
        <f t="shared" si="2"/>
        <v>0</v>
      </c>
      <c r="I15" s="66"/>
      <c r="J15" s="87"/>
    </row>
    <row r="16" spans="1:10" ht="12.75">
      <c r="A16" s="1" t="s">
        <v>9</v>
      </c>
      <c r="B16" s="28">
        <v>9</v>
      </c>
      <c r="C16" s="66">
        <v>218.1</v>
      </c>
      <c r="D16" s="66">
        <v>218.1</v>
      </c>
      <c r="E16" s="67"/>
      <c r="F16" s="67"/>
      <c r="G16" s="31">
        <f t="shared" si="1"/>
        <v>0</v>
      </c>
      <c r="H16" s="94">
        <f t="shared" si="2"/>
        <v>218.1</v>
      </c>
      <c r="I16" s="66"/>
      <c r="J16" s="87"/>
    </row>
    <row r="17" spans="1:10" ht="12.75">
      <c r="A17" s="1" t="s">
        <v>10</v>
      </c>
      <c r="B17" s="28">
        <v>10</v>
      </c>
      <c r="C17" s="66">
        <v>156.1</v>
      </c>
      <c r="D17" s="66">
        <v>156.1</v>
      </c>
      <c r="E17" s="67"/>
      <c r="F17" s="67"/>
      <c r="G17" s="31">
        <f t="shared" si="1"/>
        <v>0</v>
      </c>
      <c r="H17" s="94">
        <f t="shared" si="2"/>
        <v>156.1</v>
      </c>
      <c r="I17" s="66"/>
      <c r="J17" s="87"/>
    </row>
    <row r="18" spans="1:10" ht="12.75">
      <c r="A18" s="1" t="s">
        <v>11</v>
      </c>
      <c r="B18" s="28">
        <v>11</v>
      </c>
      <c r="C18" s="66"/>
      <c r="D18" s="66"/>
      <c r="E18" s="67"/>
      <c r="F18" s="67"/>
      <c r="G18" s="31">
        <f t="shared" si="1"/>
        <v>0</v>
      </c>
      <c r="H18" s="94">
        <f t="shared" si="2"/>
        <v>0</v>
      </c>
      <c r="I18" s="66"/>
      <c r="J18" s="87"/>
    </row>
    <row r="19" spans="1:10" ht="25.5">
      <c r="A19" s="1" t="s">
        <v>17</v>
      </c>
      <c r="B19" s="28">
        <v>12</v>
      </c>
      <c r="C19" s="29">
        <f aca="true" t="shared" si="3" ref="C19:J19">SUM(C20:C23)</f>
        <v>0</v>
      </c>
      <c r="D19" s="29">
        <f t="shared" si="3"/>
        <v>0</v>
      </c>
      <c r="E19" s="30">
        <f t="shared" si="3"/>
        <v>0</v>
      </c>
      <c r="F19" s="30">
        <f t="shared" si="3"/>
        <v>0</v>
      </c>
      <c r="G19" s="31">
        <f t="shared" si="3"/>
        <v>0</v>
      </c>
      <c r="H19" s="94">
        <f t="shared" si="3"/>
        <v>0</v>
      </c>
      <c r="I19" s="29">
        <f t="shared" si="3"/>
        <v>0</v>
      </c>
      <c r="J19" s="95">
        <f t="shared" si="3"/>
        <v>0</v>
      </c>
    </row>
    <row r="20" spans="1:10" ht="12.75">
      <c r="A20" s="2" t="s">
        <v>24</v>
      </c>
      <c r="B20" s="28">
        <v>13</v>
      </c>
      <c r="C20" s="66"/>
      <c r="D20" s="66"/>
      <c r="E20" s="67"/>
      <c r="F20" s="67"/>
      <c r="G20" s="31">
        <f aca="true" t="shared" si="4" ref="G20:G29">E20-F20</f>
        <v>0</v>
      </c>
      <c r="H20" s="94">
        <f t="shared" si="2"/>
        <v>0</v>
      </c>
      <c r="I20" s="66"/>
      <c r="J20" s="87"/>
    </row>
    <row r="21" spans="1:10" ht="25.5">
      <c r="A21" s="2" t="s">
        <v>41</v>
      </c>
      <c r="B21" s="28">
        <v>14</v>
      </c>
      <c r="C21" s="66"/>
      <c r="D21" s="66"/>
      <c r="E21" s="67"/>
      <c r="F21" s="67"/>
      <c r="G21" s="31">
        <f t="shared" si="4"/>
        <v>0</v>
      </c>
      <c r="H21" s="94">
        <f t="shared" si="2"/>
        <v>0</v>
      </c>
      <c r="I21" s="66"/>
      <c r="J21" s="87"/>
    </row>
    <row r="22" spans="1:10" ht="12.75">
      <c r="A22" s="2" t="s">
        <v>34</v>
      </c>
      <c r="B22" s="28">
        <v>15</v>
      </c>
      <c r="C22" s="66"/>
      <c r="D22" s="66"/>
      <c r="E22" s="67"/>
      <c r="F22" s="67"/>
      <c r="G22" s="31">
        <f t="shared" si="4"/>
        <v>0</v>
      </c>
      <c r="H22" s="94">
        <f t="shared" si="2"/>
        <v>0</v>
      </c>
      <c r="I22" s="66"/>
      <c r="J22" s="87"/>
    </row>
    <row r="23" spans="1:10" ht="12.75">
      <c r="A23" s="2" t="s">
        <v>40</v>
      </c>
      <c r="B23" s="28">
        <v>16</v>
      </c>
      <c r="C23" s="66"/>
      <c r="D23" s="66"/>
      <c r="E23" s="67"/>
      <c r="F23" s="67"/>
      <c r="G23" s="31">
        <f t="shared" si="4"/>
        <v>0</v>
      </c>
      <c r="H23" s="94">
        <f t="shared" si="2"/>
        <v>0</v>
      </c>
      <c r="I23" s="66"/>
      <c r="J23" s="87"/>
    </row>
    <row r="24" spans="1:10" ht="12.75">
      <c r="A24" s="1" t="s">
        <v>35</v>
      </c>
      <c r="B24" s="28">
        <v>17</v>
      </c>
      <c r="C24" s="66">
        <v>5.79</v>
      </c>
      <c r="D24" s="66">
        <v>5.79</v>
      </c>
      <c r="E24" s="67">
        <v>257.7</v>
      </c>
      <c r="F24" s="67"/>
      <c r="G24" s="31">
        <f t="shared" si="4"/>
        <v>257.7</v>
      </c>
      <c r="H24" s="94">
        <f t="shared" si="2"/>
        <v>263.49</v>
      </c>
      <c r="I24" s="66"/>
      <c r="J24" s="87"/>
    </row>
    <row r="25" spans="1:10" ht="12.75">
      <c r="A25" s="1" t="s">
        <v>30</v>
      </c>
      <c r="B25" s="28">
        <v>18</v>
      </c>
      <c r="C25" s="66"/>
      <c r="D25" s="66"/>
      <c r="E25" s="67"/>
      <c r="F25" s="67"/>
      <c r="G25" s="31">
        <f t="shared" si="4"/>
        <v>0</v>
      </c>
      <c r="H25" s="94">
        <f t="shared" si="2"/>
        <v>0</v>
      </c>
      <c r="I25" s="66"/>
      <c r="J25" s="87"/>
    </row>
    <row r="26" spans="1:10" ht="12.75">
      <c r="A26" s="1" t="s">
        <v>12</v>
      </c>
      <c r="B26" s="28">
        <v>19</v>
      </c>
      <c r="C26" s="66">
        <v>27.9</v>
      </c>
      <c r="D26" s="66">
        <v>27.9</v>
      </c>
      <c r="E26" s="67"/>
      <c r="F26" s="67"/>
      <c r="G26" s="31">
        <f t="shared" si="4"/>
        <v>0</v>
      </c>
      <c r="H26" s="94">
        <f t="shared" si="2"/>
        <v>27.9</v>
      </c>
      <c r="I26" s="66"/>
      <c r="J26" s="87"/>
    </row>
    <row r="27" spans="1:10" ht="12.75">
      <c r="A27" s="1" t="s">
        <v>13</v>
      </c>
      <c r="B27" s="28">
        <v>20</v>
      </c>
      <c r="C27" s="66"/>
      <c r="D27" s="66"/>
      <c r="E27" s="67"/>
      <c r="F27" s="88"/>
      <c r="G27" s="31">
        <f t="shared" si="4"/>
        <v>0</v>
      </c>
      <c r="H27" s="94">
        <f t="shared" si="2"/>
        <v>0</v>
      </c>
      <c r="I27" s="66"/>
      <c r="J27" s="87"/>
    </row>
    <row r="28" spans="1:10" ht="12.75">
      <c r="A28" s="1" t="s">
        <v>14</v>
      </c>
      <c r="B28" s="28">
        <v>21</v>
      </c>
      <c r="C28" s="66"/>
      <c r="D28" s="66"/>
      <c r="E28" s="67"/>
      <c r="F28" s="67"/>
      <c r="G28" s="31">
        <f t="shared" si="4"/>
        <v>0</v>
      </c>
      <c r="H28" s="94">
        <f t="shared" si="2"/>
        <v>0</v>
      </c>
      <c r="I28" s="66"/>
      <c r="J28" s="87"/>
    </row>
    <row r="29" spans="1:10" ht="13.5" thickBot="1">
      <c r="A29" s="4" t="s">
        <v>15</v>
      </c>
      <c r="B29" s="5">
        <v>22</v>
      </c>
      <c r="C29" s="81">
        <v>222.7</v>
      </c>
      <c r="D29" s="81">
        <v>314.55</v>
      </c>
      <c r="E29" s="82">
        <v>50</v>
      </c>
      <c r="F29" s="82"/>
      <c r="G29" s="58">
        <f t="shared" si="4"/>
        <v>50</v>
      </c>
      <c r="H29" s="97">
        <f t="shared" si="2"/>
        <v>364.55</v>
      </c>
      <c r="I29" s="81"/>
      <c r="J29" s="89"/>
    </row>
    <row r="35" ht="12.75">
      <c r="C35" s="171">
        <f>C12+C13+C14+C16+C17</f>
        <v>2530.5899999999997</v>
      </c>
    </row>
  </sheetData>
  <sheetProtection/>
  <protectedRanges>
    <protectedRange sqref="C9:F18 I9:J18" name="Диапазон7"/>
    <protectedRange sqref="I20:J29 C20:F29" name="Диапазон8"/>
    <protectedRange sqref="A3:J3" name="Диапазон1_1"/>
    <protectedRange sqref="E5" name="Диапазон3_1"/>
    <protectedRange sqref="C5:D5" name="Диапазон2_2"/>
    <protectedRange sqref="I5:J5" name="Диапазон15"/>
    <protectedRange sqref="I6" name="Диапазон15_3"/>
    <protectedRange sqref="J6" name="Диапазон15_4"/>
  </protectedRanges>
  <mergeCells count="9">
    <mergeCell ref="G1:J1"/>
    <mergeCell ref="A3:J3"/>
    <mergeCell ref="I5:J5"/>
    <mergeCell ref="A5:A6"/>
    <mergeCell ref="B5:B6"/>
    <mergeCell ref="C5:C6"/>
    <mergeCell ref="D5:D6"/>
    <mergeCell ref="E5:G5"/>
    <mergeCell ref="H5:H6"/>
  </mergeCells>
  <printOptions/>
  <pageMargins left="0.15748031496062992" right="0.15748031496062992" top="0.39" bottom="0.7480314960629921" header="0.31496062992125984" footer="0.31496062992125984"/>
  <pageSetup fitToHeight="0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18" sqref="C18"/>
    </sheetView>
  </sheetViews>
  <sheetFormatPr defaultColWidth="9.00390625" defaultRowHeight="12.75"/>
  <cols>
    <col min="1" max="1" width="5.00390625" style="98" bestFit="1" customWidth="1"/>
    <col min="2" max="2" width="56.125" style="99" customWidth="1"/>
    <col min="3" max="3" width="9.25390625" style="98" bestFit="1" customWidth="1"/>
    <col min="4" max="4" width="8.00390625" style="98" customWidth="1"/>
    <col min="5" max="5" width="11.00390625" style="123" customWidth="1"/>
    <col min="6" max="6" width="15.75390625" style="100" bestFit="1" customWidth="1"/>
    <col min="7" max="9" width="14.75390625" style="102" customWidth="1"/>
    <col min="10" max="10" width="13.00390625" style="102" customWidth="1"/>
    <col min="11" max="13" width="9.125" style="103" customWidth="1"/>
    <col min="14" max="16384" width="9.125" style="104" customWidth="1"/>
  </cols>
  <sheetData>
    <row r="1" spans="7:10" ht="71.25" customHeight="1">
      <c r="G1" s="159" t="s">
        <v>70</v>
      </c>
      <c r="H1" s="159"/>
      <c r="I1" s="159"/>
      <c r="J1" s="159"/>
    </row>
    <row r="2" spans="7:10" ht="12.75">
      <c r="G2" s="101"/>
      <c r="H2" s="101"/>
      <c r="I2" s="101"/>
      <c r="J2" s="101"/>
    </row>
    <row r="3" spans="1:10" ht="40.5" customHeight="1">
      <c r="A3" s="163" t="s">
        <v>118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8:10" ht="12.75">
      <c r="H4" s="101"/>
      <c r="I4" s="101"/>
      <c r="J4" s="101" t="s">
        <v>0</v>
      </c>
    </row>
    <row r="5" spans="1:10" ht="12.75" customHeight="1">
      <c r="A5" s="164" t="s">
        <v>53</v>
      </c>
      <c r="B5" s="164" t="s">
        <v>94</v>
      </c>
      <c r="C5" s="166" t="s">
        <v>104</v>
      </c>
      <c r="D5" s="164" t="s">
        <v>105</v>
      </c>
      <c r="E5" s="164" t="s">
        <v>54</v>
      </c>
      <c r="F5" s="166" t="s">
        <v>44</v>
      </c>
      <c r="G5" s="168" t="s">
        <v>65</v>
      </c>
      <c r="H5" s="169"/>
      <c r="I5" s="169"/>
      <c r="J5" s="170"/>
    </row>
    <row r="6" spans="1:10" ht="63.75" customHeight="1">
      <c r="A6" s="165"/>
      <c r="B6" s="165"/>
      <c r="C6" s="167"/>
      <c r="D6" s="165"/>
      <c r="E6" s="165"/>
      <c r="F6" s="167"/>
      <c r="G6" s="106" t="s">
        <v>127</v>
      </c>
      <c r="H6" s="106" t="s">
        <v>66</v>
      </c>
      <c r="I6" s="106" t="s">
        <v>67</v>
      </c>
      <c r="J6" s="106" t="s">
        <v>68</v>
      </c>
    </row>
    <row r="7" spans="1:10" ht="12.75">
      <c r="A7" s="105" t="s">
        <v>55</v>
      </c>
      <c r="B7" s="105" t="s">
        <v>56</v>
      </c>
      <c r="C7" s="105" t="s">
        <v>57</v>
      </c>
      <c r="D7" s="105">
        <v>4</v>
      </c>
      <c r="E7" s="106">
        <v>5</v>
      </c>
      <c r="F7" s="105">
        <v>6</v>
      </c>
      <c r="G7" s="106">
        <v>7</v>
      </c>
      <c r="H7" s="106">
        <v>8</v>
      </c>
      <c r="I7" s="106">
        <v>9</v>
      </c>
      <c r="J7" s="106">
        <v>10</v>
      </c>
    </row>
    <row r="8" spans="1:13" s="118" customFormat="1" ht="15">
      <c r="A8" s="160" t="s">
        <v>58</v>
      </c>
      <c r="B8" s="161"/>
      <c r="C8" s="161"/>
      <c r="D8" s="161"/>
      <c r="E8" s="162"/>
      <c r="F8" s="116">
        <f aca="true" t="shared" si="0" ref="F8:F17">SUM(G8:J8)</f>
        <v>307.7</v>
      </c>
      <c r="G8" s="116">
        <f>G9+G13</f>
        <v>307.7</v>
      </c>
      <c r="H8" s="116">
        <f>H9+H13</f>
        <v>0</v>
      </c>
      <c r="I8" s="116">
        <f>I9+I13</f>
        <v>0</v>
      </c>
      <c r="J8" s="116">
        <f>J9+J13</f>
        <v>0</v>
      </c>
      <c r="K8" s="117"/>
      <c r="L8" s="117"/>
      <c r="M8" s="117"/>
    </row>
    <row r="9" spans="1:10" s="109" customFormat="1" ht="48">
      <c r="A9" s="108" t="s">
        <v>55</v>
      </c>
      <c r="B9" s="175" t="s">
        <v>128</v>
      </c>
      <c r="C9" s="111"/>
      <c r="D9" s="111"/>
      <c r="E9" s="124"/>
      <c r="F9" s="107">
        <f t="shared" si="0"/>
        <v>307.7</v>
      </c>
      <c r="G9" s="112">
        <f>SUM(G10:G12)</f>
        <v>307.7</v>
      </c>
      <c r="H9" s="112">
        <f>SUM(H10:H12)</f>
        <v>0</v>
      </c>
      <c r="I9" s="112">
        <f>SUM(I10:I12)</f>
        <v>0</v>
      </c>
      <c r="J9" s="112">
        <f>SUM(J10:J12)</f>
        <v>0</v>
      </c>
    </row>
    <row r="10" spans="1:10" s="109" customFormat="1" ht="60">
      <c r="A10" s="108" t="s">
        <v>56</v>
      </c>
      <c r="B10" s="172" t="s">
        <v>119</v>
      </c>
      <c r="C10" s="108" t="s">
        <v>123</v>
      </c>
      <c r="D10" s="108" t="s">
        <v>120</v>
      </c>
      <c r="E10" s="173" t="s">
        <v>121</v>
      </c>
      <c r="F10" s="115">
        <f t="shared" si="0"/>
        <v>50</v>
      </c>
      <c r="G10" s="113">
        <v>50</v>
      </c>
      <c r="H10" s="113"/>
      <c r="I10" s="113"/>
      <c r="J10" s="113"/>
    </row>
    <row r="11" spans="1:13" ht="84">
      <c r="A11" s="108" t="s">
        <v>57</v>
      </c>
      <c r="B11" s="174" t="s">
        <v>122</v>
      </c>
      <c r="C11" s="108" t="s">
        <v>124</v>
      </c>
      <c r="D11" s="108" t="s">
        <v>125</v>
      </c>
      <c r="E11" s="173" t="s">
        <v>126</v>
      </c>
      <c r="F11" s="115">
        <f t="shared" si="0"/>
        <v>257.7</v>
      </c>
      <c r="G11" s="113">
        <v>257.7</v>
      </c>
      <c r="H11" s="113"/>
      <c r="I11" s="113"/>
      <c r="J11" s="113"/>
      <c r="K11" s="104"/>
      <c r="L11" s="104"/>
      <c r="M11" s="104"/>
    </row>
    <row r="12" spans="1:13" ht="12.75">
      <c r="A12" s="108" t="s">
        <v>59</v>
      </c>
      <c r="B12" s="114" t="s">
        <v>93</v>
      </c>
      <c r="C12" s="108"/>
      <c r="D12" s="108"/>
      <c r="E12" s="106"/>
      <c r="F12" s="115">
        <f t="shared" si="0"/>
        <v>0</v>
      </c>
      <c r="G12" s="113"/>
      <c r="H12" s="113"/>
      <c r="I12" s="113"/>
      <c r="J12" s="113"/>
      <c r="K12" s="104"/>
      <c r="L12" s="104"/>
      <c r="M12" s="104"/>
    </row>
    <row r="13" spans="1:10" ht="12.75">
      <c r="A13" s="108" t="s">
        <v>60</v>
      </c>
      <c r="B13" s="110" t="s">
        <v>63</v>
      </c>
      <c r="C13" s="111"/>
      <c r="D13" s="111"/>
      <c r="E13" s="124"/>
      <c r="F13" s="107">
        <f t="shared" si="0"/>
        <v>0</v>
      </c>
      <c r="G13" s="112">
        <f>SUM(G14:G16)</f>
        <v>0</v>
      </c>
      <c r="H13" s="112">
        <f>SUM(H14:H16)</f>
        <v>0</v>
      </c>
      <c r="I13" s="112">
        <f>SUM(I14:I16)</f>
        <v>0</v>
      </c>
      <c r="J13" s="112">
        <f>SUM(J14:J16)</f>
        <v>0</v>
      </c>
    </row>
    <row r="14" spans="1:10" ht="12.75">
      <c r="A14" s="108" t="s">
        <v>61</v>
      </c>
      <c r="B14" s="114" t="s">
        <v>91</v>
      </c>
      <c r="C14" s="108"/>
      <c r="D14" s="108"/>
      <c r="E14" s="106"/>
      <c r="F14" s="115">
        <f t="shared" si="0"/>
        <v>0</v>
      </c>
      <c r="G14" s="113"/>
      <c r="H14" s="113"/>
      <c r="I14" s="113"/>
      <c r="J14" s="113"/>
    </row>
    <row r="15" spans="1:10" ht="12.75">
      <c r="A15" s="108" t="s">
        <v>62</v>
      </c>
      <c r="B15" s="114" t="s">
        <v>92</v>
      </c>
      <c r="C15" s="108"/>
      <c r="D15" s="108"/>
      <c r="E15" s="106"/>
      <c r="F15" s="115">
        <f t="shared" si="0"/>
        <v>0</v>
      </c>
      <c r="G15" s="113"/>
      <c r="H15" s="113"/>
      <c r="I15" s="113"/>
      <c r="J15" s="113"/>
    </row>
    <row r="16" spans="1:10" ht="12.75">
      <c r="A16" s="108" t="s">
        <v>73</v>
      </c>
      <c r="B16" s="114" t="s">
        <v>93</v>
      </c>
      <c r="C16" s="108"/>
      <c r="D16" s="108"/>
      <c r="E16" s="106"/>
      <c r="F16" s="115">
        <f t="shared" si="0"/>
        <v>0</v>
      </c>
      <c r="G16" s="113"/>
      <c r="H16" s="113"/>
      <c r="I16" s="113"/>
      <c r="J16" s="113"/>
    </row>
    <row r="17" spans="1:10" ht="12.75">
      <c r="A17" s="108" t="s">
        <v>74</v>
      </c>
      <c r="B17" s="114" t="s">
        <v>64</v>
      </c>
      <c r="C17" s="108"/>
      <c r="D17" s="108"/>
      <c r="E17" s="106"/>
      <c r="F17" s="115">
        <f t="shared" si="0"/>
        <v>0</v>
      </c>
      <c r="G17" s="113"/>
      <c r="H17" s="113"/>
      <c r="I17" s="113"/>
      <c r="J17" s="113"/>
    </row>
    <row r="20" ht="12.75">
      <c r="E20" s="125"/>
    </row>
    <row r="21" ht="12.75">
      <c r="E21" s="125"/>
    </row>
  </sheetData>
  <sheetProtection/>
  <mergeCells count="10">
    <mergeCell ref="G1:J1"/>
    <mergeCell ref="A8:E8"/>
    <mergeCell ref="A3:J3"/>
    <mergeCell ref="B5:B6"/>
    <mergeCell ref="A5:A6"/>
    <mergeCell ref="C5:C6"/>
    <mergeCell ref="E5:E6"/>
    <mergeCell ref="F5:F6"/>
    <mergeCell ref="G5:J5"/>
    <mergeCell ref="D5:D6"/>
  </mergeCells>
  <printOptions/>
  <pageMargins left="0.17" right="0.17" top="0.51" bottom="0.7480314960629921" header="0.31496062992125984" footer="0.31496062992125984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Костыгина Олеся Александровна</dc:creator>
  <cp:keywords/>
  <dc:description/>
  <cp:lastModifiedBy>user</cp:lastModifiedBy>
  <cp:lastPrinted>2016-04-26T04:38:23Z</cp:lastPrinted>
  <dcterms:created xsi:type="dcterms:W3CDTF">2007-01-24T04:42:59Z</dcterms:created>
  <dcterms:modified xsi:type="dcterms:W3CDTF">2016-04-26T06:56:29Z</dcterms:modified>
  <cp:category/>
  <cp:version/>
  <cp:contentType/>
  <cp:contentStatus/>
</cp:coreProperties>
</file>